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övid mintatanterv\"/>
    </mc:Choice>
  </mc:AlternateContent>
  <xr:revisionPtr revIDLastSave="0" documentId="13_ncr:1_{766CE727-2236-4E00-93E9-19F18174A419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TAN_alap_nappali" sheetId="1" r:id="rId1"/>
    <sheet name="TAN_VMT_nappali" sheetId="2" r:id="rId2"/>
  </sheets>
  <definedNames>
    <definedName name="_xlnm._FilterDatabase" localSheetId="0" hidden="1">TAN_alap_nappali!$A$2:$AX$87</definedName>
  </definedNames>
  <calcPr calcId="191029"/>
  <extLst>
    <ext uri="GoogleSheetsCustomDataVersion2">
      <go:sheetsCustomData xmlns:go="http://customooxmlschemas.google.com/" r:id="rId6" roundtripDataChecksum="FOMigAeYXrcoWwWMR1McG42mRB2w5QY0CMPFqbzsaj8="/>
    </ext>
  </extLst>
</workbook>
</file>

<file path=xl/calcChain.xml><?xml version="1.0" encoding="utf-8"?>
<calcChain xmlns="http://schemas.openxmlformats.org/spreadsheetml/2006/main">
  <c r="L128" i="2" l="1"/>
  <c r="K128" i="2"/>
  <c r="J128" i="2"/>
  <c r="I128" i="2"/>
  <c r="G128" i="2"/>
  <c r="F128" i="2"/>
  <c r="L117" i="2"/>
  <c r="K117" i="2"/>
  <c r="J117" i="2"/>
  <c r="I117" i="2"/>
  <c r="G117" i="2"/>
  <c r="F117" i="2"/>
  <c r="AA83" i="1"/>
  <c r="Z83" i="1"/>
  <c r="Y83" i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AH82" i="1"/>
  <c r="AF82" i="1"/>
  <c r="AG82" i="1" s="1"/>
  <c r="AE82" i="1"/>
  <c r="AH81" i="1"/>
  <c r="AF81" i="1"/>
  <c r="AE81" i="1"/>
  <c r="AG81" i="1" s="1"/>
  <c r="AH80" i="1"/>
  <c r="AF80" i="1"/>
  <c r="AG80" i="1" s="1"/>
  <c r="AE80" i="1"/>
  <c r="AH79" i="1"/>
  <c r="AF79" i="1"/>
  <c r="AE79" i="1"/>
  <c r="AG79" i="1" s="1"/>
  <c r="AH78" i="1"/>
  <c r="AF78" i="1"/>
  <c r="AG78" i="1" s="1"/>
  <c r="AH77" i="1"/>
  <c r="AF77" i="1"/>
  <c r="AE77" i="1"/>
  <c r="AG77" i="1" s="1"/>
  <c r="AH76" i="1"/>
  <c r="AF76" i="1"/>
  <c r="AE76" i="1"/>
  <c r="AG76" i="1" s="1"/>
  <c r="AH75" i="1"/>
  <c r="AF75" i="1"/>
  <c r="AE75" i="1"/>
  <c r="AG75" i="1" s="1"/>
  <c r="AH74" i="1"/>
  <c r="AG74" i="1"/>
  <c r="AF74" i="1"/>
  <c r="AF83" i="1" s="1"/>
  <c r="AE74" i="1"/>
  <c r="AH73" i="1"/>
  <c r="AE73" i="1"/>
  <c r="AC73" i="1"/>
  <c r="AF73" i="1" s="1"/>
  <c r="AB73" i="1"/>
  <c r="AH72" i="1"/>
  <c r="AC72" i="1"/>
  <c r="AF72" i="1" s="1"/>
  <c r="AB72" i="1"/>
  <c r="AE72" i="1" s="1"/>
  <c r="AG72" i="1" s="1"/>
  <c r="AH71" i="1"/>
  <c r="AF71" i="1"/>
  <c r="AE71" i="1"/>
  <c r="AG71" i="1" s="1"/>
  <c r="AC71" i="1"/>
  <c r="AB71" i="1"/>
  <c r="AH68" i="1"/>
  <c r="AC68" i="1"/>
  <c r="AF68" i="1" s="1"/>
  <c r="AB68" i="1"/>
  <c r="AE68" i="1" s="1"/>
  <c r="AG68" i="1" s="1"/>
  <c r="AA65" i="1"/>
  <c r="Z65" i="1"/>
  <c r="Y65" i="1"/>
  <c r="Y66" i="1" s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K66" i="1" s="1"/>
  <c r="J65" i="1"/>
  <c r="I65" i="1"/>
  <c r="H65" i="1"/>
  <c r="G65" i="1"/>
  <c r="F65" i="1"/>
  <c r="E65" i="1"/>
  <c r="AH64" i="1"/>
  <c r="AC64" i="1"/>
  <c r="AF64" i="1" s="1"/>
  <c r="AB64" i="1"/>
  <c r="AE64" i="1" s="1"/>
  <c r="AG64" i="1" s="1"/>
  <c r="AH63" i="1"/>
  <c r="AH65" i="1" s="1"/>
  <c r="AC63" i="1"/>
  <c r="AF63" i="1" s="1"/>
  <c r="AF65" i="1" s="1"/>
  <c r="AB63" i="1"/>
  <c r="AE63" i="1" s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I66" i="1" s="1"/>
  <c r="H62" i="1"/>
  <c r="G62" i="1"/>
  <c r="F62" i="1"/>
  <c r="E62" i="1"/>
  <c r="AH61" i="1"/>
  <c r="AC61" i="1"/>
  <c r="AC62" i="1" s="1"/>
  <c r="AB61" i="1"/>
  <c r="AE61" i="1" s="1"/>
  <c r="AH60" i="1"/>
  <c r="AH62" i="1" s="1"/>
  <c r="AC60" i="1"/>
  <c r="AF60" i="1" s="1"/>
  <c r="AB60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AH58" i="1"/>
  <c r="AC58" i="1"/>
  <c r="AF58" i="1" s="1"/>
  <c r="AB58" i="1"/>
  <c r="AE58" i="1" s="1"/>
  <c r="AH57" i="1"/>
  <c r="AC57" i="1"/>
  <c r="AF57" i="1" s="1"/>
  <c r="AB57" i="1"/>
  <c r="AE57" i="1" s="1"/>
  <c r="AG57" i="1" s="1"/>
  <c r="AH56" i="1"/>
  <c r="AC56" i="1"/>
  <c r="AC59" i="1" s="1"/>
  <c r="AB56" i="1"/>
  <c r="AE56" i="1" s="1"/>
  <c r="AA55" i="1"/>
  <c r="Z55" i="1"/>
  <c r="Y55" i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AH54" i="1"/>
  <c r="AC54" i="1"/>
  <c r="AF54" i="1" s="1"/>
  <c r="AB54" i="1"/>
  <c r="AE54" i="1" s="1"/>
  <c r="AH53" i="1"/>
  <c r="AC53" i="1"/>
  <c r="AF53" i="1" s="1"/>
  <c r="AB53" i="1"/>
  <c r="AE53" i="1" s="1"/>
  <c r="AH52" i="1"/>
  <c r="AC52" i="1"/>
  <c r="AF52" i="1" s="1"/>
  <c r="AB52" i="1"/>
  <c r="AE52" i="1" s="1"/>
  <c r="AH51" i="1"/>
  <c r="AC51" i="1"/>
  <c r="AF51" i="1" s="1"/>
  <c r="AB51" i="1"/>
  <c r="AE51" i="1" s="1"/>
  <c r="AH50" i="1"/>
  <c r="AC50" i="1"/>
  <c r="AF50" i="1" s="1"/>
  <c r="AB50" i="1"/>
  <c r="AE50" i="1" s="1"/>
  <c r="AH49" i="1"/>
  <c r="AC49" i="1"/>
  <c r="AF49" i="1" s="1"/>
  <c r="AB49" i="1"/>
  <c r="AE49" i="1" s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AH47" i="1"/>
  <c r="AC47" i="1"/>
  <c r="AF47" i="1" s="1"/>
  <c r="AB47" i="1"/>
  <c r="AE47" i="1" s="1"/>
  <c r="AH46" i="1"/>
  <c r="AC46" i="1"/>
  <c r="AF46" i="1" s="1"/>
  <c r="AB46" i="1"/>
  <c r="AE46" i="1" s="1"/>
  <c r="AH45" i="1"/>
  <c r="AF45" i="1"/>
  <c r="AC45" i="1"/>
  <c r="AB45" i="1"/>
  <c r="AE45" i="1" s="1"/>
  <c r="AH44" i="1"/>
  <c r="AC44" i="1"/>
  <c r="AF44" i="1" s="1"/>
  <c r="AB44" i="1"/>
  <c r="AE44" i="1" s="1"/>
  <c r="AH43" i="1"/>
  <c r="AH48" i="1" s="1"/>
  <c r="AC43" i="1"/>
  <c r="AF43" i="1" s="1"/>
  <c r="AB43" i="1"/>
  <c r="AE43" i="1" s="1"/>
  <c r="AA42" i="1"/>
  <c r="AA66" i="1" s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AH41" i="1"/>
  <c r="AF41" i="1"/>
  <c r="AC41" i="1"/>
  <c r="AB41" i="1"/>
  <c r="AE41" i="1" s="1"/>
  <c r="AG41" i="1" s="1"/>
  <c r="AH40" i="1"/>
  <c r="AC40" i="1"/>
  <c r="AF40" i="1" s="1"/>
  <c r="AB40" i="1"/>
  <c r="AE40" i="1" s="1"/>
  <c r="AH39" i="1"/>
  <c r="AC39" i="1"/>
  <c r="AF39" i="1" s="1"/>
  <c r="AB39" i="1"/>
  <c r="AE39" i="1" s="1"/>
  <c r="AG39" i="1" s="1"/>
  <c r="AH38" i="1"/>
  <c r="AC38" i="1"/>
  <c r="AF38" i="1" s="1"/>
  <c r="AB38" i="1"/>
  <c r="AE38" i="1" s="1"/>
  <c r="AG38" i="1" s="1"/>
  <c r="AH37" i="1"/>
  <c r="AF37" i="1"/>
  <c r="AE37" i="1"/>
  <c r="AC37" i="1"/>
  <c r="AB37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AH35" i="1"/>
  <c r="AC35" i="1"/>
  <c r="AF35" i="1" s="1"/>
  <c r="AB35" i="1"/>
  <c r="AE35" i="1" s="1"/>
  <c r="AG35" i="1" s="1"/>
  <c r="AH34" i="1"/>
  <c r="AC34" i="1"/>
  <c r="AF34" i="1" s="1"/>
  <c r="AB34" i="1"/>
  <c r="AE34" i="1" s="1"/>
  <c r="AH33" i="1"/>
  <c r="AC33" i="1"/>
  <c r="AF33" i="1" s="1"/>
  <c r="AB33" i="1"/>
  <c r="AE33" i="1" s="1"/>
  <c r="AG33" i="1" s="1"/>
  <c r="AH32" i="1"/>
  <c r="AC32" i="1"/>
  <c r="AF32" i="1" s="1"/>
  <c r="AB32" i="1"/>
  <c r="AE32" i="1" s="1"/>
  <c r="AG32" i="1" s="1"/>
  <c r="AH31" i="1"/>
  <c r="AC31" i="1"/>
  <c r="AF31" i="1" s="1"/>
  <c r="AB31" i="1"/>
  <c r="AE31" i="1" s="1"/>
  <c r="AG31" i="1" s="1"/>
  <c r="AH30" i="1"/>
  <c r="AC30" i="1"/>
  <c r="AF30" i="1" s="1"/>
  <c r="AB30" i="1"/>
  <c r="AE30" i="1" s="1"/>
  <c r="AH29" i="1"/>
  <c r="AE29" i="1"/>
  <c r="AC29" i="1"/>
  <c r="AF29" i="1" s="1"/>
  <c r="AB29" i="1"/>
  <c r="AH28" i="1"/>
  <c r="AC28" i="1"/>
  <c r="AF28" i="1" s="1"/>
  <c r="AB28" i="1"/>
  <c r="AA26" i="1"/>
  <c r="AA27" i="1" s="1"/>
  <c r="Z26" i="1"/>
  <c r="Z27" i="1" s="1"/>
  <c r="Y26" i="1"/>
  <c r="X26" i="1"/>
  <c r="W26" i="1"/>
  <c r="W27" i="1" s="1"/>
  <c r="V26" i="1"/>
  <c r="V27" i="1" s="1"/>
  <c r="U26" i="1"/>
  <c r="T26" i="1"/>
  <c r="S26" i="1"/>
  <c r="R26" i="1"/>
  <c r="Q26" i="1"/>
  <c r="Q27" i="1" s="1"/>
  <c r="P26" i="1"/>
  <c r="O26" i="1"/>
  <c r="N26" i="1"/>
  <c r="N27" i="1" s="1"/>
  <c r="M26" i="1"/>
  <c r="L26" i="1"/>
  <c r="K26" i="1"/>
  <c r="J26" i="1"/>
  <c r="J27" i="1" s="1"/>
  <c r="I26" i="1"/>
  <c r="H26" i="1"/>
  <c r="G26" i="1"/>
  <c r="F26" i="1"/>
  <c r="F27" i="1" s="1"/>
  <c r="E26" i="1"/>
  <c r="AB26" i="1" s="1"/>
  <c r="AH25" i="1"/>
  <c r="AH26" i="1" s="1"/>
  <c r="AC25" i="1"/>
  <c r="AF25" i="1" s="1"/>
  <c r="AF26" i="1" s="1"/>
  <c r="AB25" i="1"/>
  <c r="AE25" i="1" s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L27" i="1" s="1"/>
  <c r="K24" i="1"/>
  <c r="J24" i="1"/>
  <c r="I24" i="1"/>
  <c r="H24" i="1"/>
  <c r="G24" i="1"/>
  <c r="F24" i="1"/>
  <c r="E24" i="1"/>
  <c r="AH23" i="1"/>
  <c r="AC23" i="1"/>
  <c r="AB23" i="1"/>
  <c r="AH22" i="1"/>
  <c r="AC22" i="1"/>
  <c r="AF22" i="1" s="1"/>
  <c r="AB22" i="1"/>
  <c r="AE22" i="1" s="1"/>
  <c r="AH21" i="1"/>
  <c r="AC21" i="1"/>
  <c r="AF21" i="1" s="1"/>
  <c r="AB21" i="1"/>
  <c r="AE21" i="1" s="1"/>
  <c r="AH20" i="1"/>
  <c r="AE20" i="1"/>
  <c r="AC20" i="1"/>
  <c r="AF20" i="1" s="1"/>
  <c r="AB20" i="1"/>
  <c r="AH19" i="1"/>
  <c r="AE19" i="1"/>
  <c r="AC19" i="1"/>
  <c r="AF19" i="1" s="1"/>
  <c r="AB19" i="1"/>
  <c r="AH18" i="1"/>
  <c r="AC18" i="1"/>
  <c r="AF18" i="1" s="1"/>
  <c r="AB18" i="1"/>
  <c r="AE18" i="1" s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AH16" i="1"/>
  <c r="AC16" i="1"/>
  <c r="AF16" i="1" s="1"/>
  <c r="AB16" i="1"/>
  <c r="AE16" i="1" s="1"/>
  <c r="AH15" i="1"/>
  <c r="AC15" i="1"/>
  <c r="AF15" i="1" s="1"/>
  <c r="AB15" i="1"/>
  <c r="AE15" i="1" s="1"/>
  <c r="AH14" i="1"/>
  <c r="AC14" i="1"/>
  <c r="AF14" i="1" s="1"/>
  <c r="AB14" i="1"/>
  <c r="AE14" i="1" s="1"/>
  <c r="AH13" i="1"/>
  <c r="AC13" i="1"/>
  <c r="AF13" i="1" s="1"/>
  <c r="AB13" i="1"/>
  <c r="AE13" i="1" s="1"/>
  <c r="AG13" i="1" s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AB12" i="1" s="1"/>
  <c r="AH11" i="1"/>
  <c r="AC11" i="1"/>
  <c r="AF11" i="1" s="1"/>
  <c r="AB11" i="1"/>
  <c r="AE11" i="1" s="1"/>
  <c r="AH10" i="1"/>
  <c r="AC10" i="1"/>
  <c r="AF10" i="1" s="1"/>
  <c r="AB10" i="1"/>
  <c r="AE10" i="1" s="1"/>
  <c r="AG10" i="1" s="1"/>
  <c r="AH9" i="1"/>
  <c r="AE9" i="1"/>
  <c r="AC9" i="1"/>
  <c r="AF9" i="1" s="1"/>
  <c r="AB9" i="1"/>
  <c r="AH8" i="1"/>
  <c r="AE8" i="1"/>
  <c r="AC8" i="1"/>
  <c r="AF8" i="1" s="1"/>
  <c r="AB8" i="1"/>
  <c r="AH7" i="1"/>
  <c r="AF7" i="1"/>
  <c r="AB7" i="1"/>
  <c r="AE7" i="1" s="1"/>
  <c r="AH6" i="1"/>
  <c r="AF6" i="1"/>
  <c r="AE6" i="1"/>
  <c r="AG6" i="1" s="1"/>
  <c r="AC6" i="1"/>
  <c r="AB6" i="1"/>
  <c r="AH5" i="1"/>
  <c r="AF5" i="1"/>
  <c r="AE5" i="1"/>
  <c r="AC5" i="1"/>
  <c r="AB5" i="1"/>
  <c r="AH4" i="1"/>
  <c r="AF4" i="1"/>
  <c r="AE4" i="1"/>
  <c r="AG4" i="1" s="1"/>
  <c r="AH3" i="1"/>
  <c r="AH12" i="1" s="1"/>
  <c r="AF3" i="1"/>
  <c r="AC3" i="1"/>
  <c r="AB3" i="1"/>
  <c r="AE3" i="1" s="1"/>
  <c r="AG3" i="1" s="1"/>
  <c r="AA67" i="1" l="1"/>
  <c r="AA85" i="1" s="1"/>
  <c r="AG52" i="1"/>
  <c r="AG34" i="1"/>
  <c r="U27" i="1"/>
  <c r="G27" i="1"/>
  <c r="J66" i="1"/>
  <c r="AC17" i="1"/>
  <c r="AH24" i="1"/>
  <c r="AH27" i="1" s="1"/>
  <c r="H27" i="1"/>
  <c r="T27" i="1"/>
  <c r="AH36" i="1"/>
  <c r="AB62" i="1"/>
  <c r="W66" i="1"/>
  <c r="W67" i="1" s="1"/>
  <c r="AB36" i="1"/>
  <c r="AC12" i="1"/>
  <c r="AB17" i="1"/>
  <c r="S27" i="1"/>
  <c r="AH83" i="1"/>
  <c r="AH17" i="1"/>
  <c r="K27" i="1"/>
  <c r="K67" i="1" s="1"/>
  <c r="I27" i="1"/>
  <c r="I67" i="1" s="1"/>
  <c r="E66" i="1"/>
  <c r="Q66" i="1"/>
  <c r="Q67" i="1" s="1"/>
  <c r="F66" i="1"/>
  <c r="F67" i="1" s="1"/>
  <c r="M27" i="1"/>
  <c r="M67" i="1" s="1"/>
  <c r="S66" i="1"/>
  <c r="S67" i="1" s="1"/>
  <c r="Z66" i="1"/>
  <c r="P66" i="1"/>
  <c r="X27" i="1"/>
  <c r="AB42" i="1"/>
  <c r="AF56" i="1"/>
  <c r="AF59" i="1" s="1"/>
  <c r="O66" i="1"/>
  <c r="O67" i="1" s="1"/>
  <c r="O84" i="1" s="1"/>
  <c r="H66" i="1"/>
  <c r="H67" i="1" s="1"/>
  <c r="T66" i="1"/>
  <c r="T67" i="1" s="1"/>
  <c r="AG7" i="1"/>
  <c r="AG15" i="1"/>
  <c r="AC24" i="1"/>
  <c r="Y27" i="1"/>
  <c r="Y67" i="1" s="1"/>
  <c r="AH59" i="1"/>
  <c r="U66" i="1"/>
  <c r="AB48" i="1"/>
  <c r="AE48" i="1" s="1"/>
  <c r="V66" i="1"/>
  <c r="AG30" i="1"/>
  <c r="AH55" i="1"/>
  <c r="AH66" i="1" s="1"/>
  <c r="R66" i="1"/>
  <c r="R67" i="1" s="1"/>
  <c r="AG20" i="1"/>
  <c r="E27" i="1"/>
  <c r="O27" i="1"/>
  <c r="AG45" i="1"/>
  <c r="AC48" i="1"/>
  <c r="AF48" i="1" s="1"/>
  <c r="AG16" i="1"/>
  <c r="R27" i="1"/>
  <c r="P27" i="1"/>
  <c r="AH42" i="1"/>
  <c r="AG50" i="1"/>
  <c r="AG53" i="1"/>
  <c r="G66" i="1"/>
  <c r="L66" i="1"/>
  <c r="X66" i="1"/>
  <c r="AE83" i="1"/>
  <c r="AG47" i="1"/>
  <c r="AG58" i="1"/>
  <c r="M66" i="1"/>
  <c r="AC36" i="1"/>
  <c r="N66" i="1"/>
  <c r="AG83" i="1"/>
  <c r="AG11" i="1"/>
  <c r="AF24" i="1"/>
  <c r="AF42" i="1"/>
  <c r="AG19" i="1"/>
  <c r="AG46" i="1"/>
  <c r="AG54" i="1"/>
  <c r="E67" i="1"/>
  <c r="U67" i="1"/>
  <c r="AG8" i="1"/>
  <c r="V67" i="1"/>
  <c r="AG40" i="1"/>
  <c r="AG51" i="1"/>
  <c r="G67" i="1"/>
  <c r="X67" i="1"/>
  <c r="AE12" i="1"/>
  <c r="AG43" i="1"/>
  <c r="T84" i="1"/>
  <c r="T85" i="1"/>
  <c r="AG9" i="1"/>
  <c r="AG21" i="1"/>
  <c r="AG25" i="1"/>
  <c r="AG26" i="1" s="1"/>
  <c r="AE26" i="1"/>
  <c r="AG48" i="1"/>
  <c r="Q84" i="1"/>
  <c r="Q85" i="1"/>
  <c r="AF55" i="1"/>
  <c r="J67" i="1"/>
  <c r="Z67" i="1"/>
  <c r="AF12" i="1"/>
  <c r="AF17" i="1"/>
  <c r="AF36" i="1"/>
  <c r="L67" i="1"/>
  <c r="AG22" i="1"/>
  <c r="AG44" i="1"/>
  <c r="AG49" i="1"/>
  <c r="AE55" i="1"/>
  <c r="AG14" i="1"/>
  <c r="AG17" i="1" s="1"/>
  <c r="AG18" i="1"/>
  <c r="AG24" i="1" s="1"/>
  <c r="AE24" i="1"/>
  <c r="AE42" i="1"/>
  <c r="AE59" i="1"/>
  <c r="AG56" i="1"/>
  <c r="AG59" i="1" s="1"/>
  <c r="AE65" i="1"/>
  <c r="AG63" i="1"/>
  <c r="AG65" i="1" s="1"/>
  <c r="N67" i="1"/>
  <c r="AG73" i="1"/>
  <c r="AB24" i="1"/>
  <c r="AB27" i="1" s="1"/>
  <c r="AG29" i="1"/>
  <c r="AF61" i="1"/>
  <c r="AF62" i="1" s="1"/>
  <c r="AB59" i="1"/>
  <c r="AE17" i="1"/>
  <c r="AC26" i="1"/>
  <c r="AB55" i="1"/>
  <c r="AG5" i="1"/>
  <c r="AC55" i="1"/>
  <c r="AB65" i="1"/>
  <c r="AC65" i="1"/>
  <c r="AG37" i="1"/>
  <c r="AG42" i="1" s="1"/>
  <c r="AE28" i="1"/>
  <c r="AC42" i="1"/>
  <c r="AE60" i="1"/>
  <c r="AA84" i="1" l="1"/>
  <c r="AF66" i="1"/>
  <c r="AF27" i="1"/>
  <c r="AG12" i="1"/>
  <c r="AC27" i="1"/>
  <c r="O85" i="1"/>
  <c r="P67" i="1"/>
  <c r="AF67" i="1"/>
  <c r="AB66" i="1"/>
  <c r="AB67" i="1" s="1"/>
  <c r="F84" i="1"/>
  <c r="F85" i="1"/>
  <c r="AH67" i="1"/>
  <c r="U84" i="1"/>
  <c r="U85" i="1"/>
  <c r="Z85" i="1"/>
  <c r="Z84" i="1"/>
  <c r="E84" i="1"/>
  <c r="E85" i="1"/>
  <c r="R84" i="1"/>
  <c r="R85" i="1"/>
  <c r="H85" i="1"/>
  <c r="H84" i="1"/>
  <c r="AG61" i="1"/>
  <c r="X85" i="1"/>
  <c r="X84" i="1"/>
  <c r="W84" i="1"/>
  <c r="W85" i="1"/>
  <c r="AG55" i="1"/>
  <c r="K85" i="1"/>
  <c r="K84" i="1"/>
  <c r="G84" i="1"/>
  <c r="G85" i="1"/>
  <c r="M84" i="1"/>
  <c r="M85" i="1"/>
  <c r="S84" i="1"/>
  <c r="S85" i="1"/>
  <c r="J85" i="1"/>
  <c r="J84" i="1"/>
  <c r="AG60" i="1"/>
  <c r="AE62" i="1"/>
  <c r="Y85" i="1"/>
  <c r="Y84" i="1"/>
  <c r="N84" i="1"/>
  <c r="N85" i="1"/>
  <c r="AG28" i="1"/>
  <c r="AG36" i="1" s="1"/>
  <c r="AE36" i="1"/>
  <c r="AE66" i="1" s="1"/>
  <c r="I85" i="1"/>
  <c r="I84" i="1"/>
  <c r="AE27" i="1"/>
  <c r="AC66" i="1"/>
  <c r="L85" i="1"/>
  <c r="L84" i="1"/>
  <c r="AG27" i="1"/>
  <c r="V84" i="1"/>
  <c r="V85" i="1"/>
  <c r="AG62" i="1" l="1"/>
  <c r="P84" i="1"/>
  <c r="P85" i="1"/>
  <c r="AC67" i="1"/>
  <c r="AE67" i="1"/>
  <c r="AG66" i="1"/>
  <c r="AG67" i="1" s="1"/>
  <c r="Y86" i="1"/>
  <c r="AH84" i="1"/>
  <c r="AH85" i="1"/>
  <c r="AF84" i="1"/>
  <c r="AF85" i="1"/>
  <c r="AE85" i="1" l="1"/>
  <c r="AG85" i="1" s="1"/>
  <c r="AE84" i="1"/>
  <c r="AG84" i="1" s="1"/>
</calcChain>
</file>

<file path=xl/sharedStrings.xml><?xml version="1.0" encoding="utf-8"?>
<sst xmlns="http://schemas.openxmlformats.org/spreadsheetml/2006/main" count="888" uniqueCount="482">
  <si>
    <t>Félév</t>
  </si>
  <si>
    <t>Tárgykód</t>
  </si>
  <si>
    <t>Tantárgyak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</si>
  <si>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</si>
  <si>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</si>
  <si>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</si>
  <si>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</si>
  <si>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</si>
  <si>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</si>
  <si>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</si>
  <si>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</si>
  <si>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</si>
  <si>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</si>
  <si>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</si>
  <si>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</si>
  <si>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</si>
  <si>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</si>
  <si>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</si>
  <si>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6. ea.</t>
  </si>
  <si>
    <t>6. gy.</t>
  </si>
  <si>
    <t>6. kr.</t>
  </si>
  <si>
    <t>7. ea.</t>
  </si>
  <si>
    <t>7. gy.</t>
  </si>
  <si>
    <t>7. kr.</t>
  </si>
  <si>
    <t>8. ea.</t>
  </si>
  <si>
    <t>8. gy.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</si>
  <si>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</si>
  <si>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</si>
  <si>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</si>
  <si>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</si>
  <si>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</si>
  <si>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</si>
  <si>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</si>
  <si>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</si>
  <si>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IV.</t>
  </si>
  <si>
    <t>7.</t>
  </si>
  <si>
    <t>NKOZOS1001</t>
  </si>
  <si>
    <t>Társadalmi alapismeretek</t>
  </si>
  <si>
    <t>gyj</t>
  </si>
  <si>
    <t>I.</t>
  </si>
  <si>
    <t>1.</t>
  </si>
  <si>
    <t>HFALTANB092</t>
  </si>
  <si>
    <t>Bevezetés a kereszténységbe</t>
  </si>
  <si>
    <t>v</t>
  </si>
  <si>
    <t>BNALTS1002</t>
  </si>
  <si>
    <t>Bevezetés az etikába</t>
  </si>
  <si>
    <t>NKOZOS1026</t>
  </si>
  <si>
    <t>Teremtésvédelem</t>
  </si>
  <si>
    <t>BNTANI1002</t>
  </si>
  <si>
    <t>Hon- és népismeret</t>
  </si>
  <si>
    <t>III.</t>
  </si>
  <si>
    <t>6.</t>
  </si>
  <si>
    <t>TANANB2001</t>
  </si>
  <si>
    <t xml:space="preserve">Keresztény ünnepek és szimbólumok </t>
  </si>
  <si>
    <t>5.</t>
  </si>
  <si>
    <t>BNTANI1003</t>
  </si>
  <si>
    <t>Nevelés- és művelődéstörténet 1.</t>
  </si>
  <si>
    <t>BNTANI2001</t>
  </si>
  <si>
    <t>Nevelés- és művelődéstörténet 2.</t>
  </si>
  <si>
    <t>2.</t>
  </si>
  <si>
    <t>NKOZOS2002</t>
  </si>
  <si>
    <t>Kisebbségtudományi alapismeretek és romológia</t>
  </si>
  <si>
    <t xml:space="preserve">Társadalomtudomány– összesen </t>
  </si>
  <si>
    <t>RTALTANB007</t>
  </si>
  <si>
    <t>Általános és fejlődéslélektan 2.</t>
  </si>
  <si>
    <t>II.</t>
  </si>
  <si>
    <t>3.</t>
  </si>
  <si>
    <t>RTALTANB014</t>
  </si>
  <si>
    <t>Pedagógiai szociálpszichológia</t>
  </si>
  <si>
    <t>4.</t>
  </si>
  <si>
    <t>RTALTANB015</t>
  </si>
  <si>
    <t>A személyiségfejlődés zavarai</t>
  </si>
  <si>
    <t>TANANB1035</t>
  </si>
  <si>
    <t>Pszichológiai önismeret és szakmai készségfejlesztés</t>
  </si>
  <si>
    <t>Pszichológia – összesen</t>
  </si>
  <si>
    <t>TANANB1002</t>
  </si>
  <si>
    <t>Az iskoláskor pedagógiája</t>
  </si>
  <si>
    <t>TANANB2029</t>
  </si>
  <si>
    <t>Az iskola világa</t>
  </si>
  <si>
    <t>TANANB2035</t>
  </si>
  <si>
    <t>Pedagógusmesterség 2.</t>
  </si>
  <si>
    <t>TANANB2032</t>
  </si>
  <si>
    <t>A nevelés-oktatás tudományos alapjai</t>
  </si>
  <si>
    <t>NKOZOS2006</t>
  </si>
  <si>
    <t>A pedagógiai kutatás módszertana</t>
  </si>
  <si>
    <t>TANANB1037</t>
  </si>
  <si>
    <t xml:space="preserve"> Komplex pedagógiai-pszichológiai szigorlat</t>
  </si>
  <si>
    <t>sz</t>
  </si>
  <si>
    <t>Pedagógia – összesen</t>
  </si>
  <si>
    <t>BTA2O0003N</t>
  </si>
  <si>
    <t>Informatika 2.</t>
  </si>
  <si>
    <t>Informatika – összesen</t>
  </si>
  <si>
    <t>Szakképzettséghez vezető alapozó ismeretkörök (44-55 kredit)</t>
  </si>
  <si>
    <t>TANANB1030</t>
  </si>
  <si>
    <t>Bemeneti kompetenciák fejlesztése (nyelvi-kommunikációs)</t>
  </si>
  <si>
    <t>TANANB2030</t>
  </si>
  <si>
    <t xml:space="preserve">Magyar nyelv 1. </t>
  </si>
  <si>
    <t>BNTANI2005</t>
  </si>
  <si>
    <t>Nyelv- és beszédművelés 2.</t>
  </si>
  <si>
    <t>TANANB1004</t>
  </si>
  <si>
    <t xml:space="preserve">Magyar nyelv 2. </t>
  </si>
  <si>
    <t>Anyanyelvi tantárgy-pedagógia 1.</t>
  </si>
  <si>
    <t>Anyanyelvi tantárgy-pedagógia 2.</t>
  </si>
  <si>
    <t>BNTANI2007</t>
  </si>
  <si>
    <t xml:space="preserve">Gyermek- és ifjúságirodalom </t>
  </si>
  <si>
    <t>TANANB1005</t>
  </si>
  <si>
    <t>Irodalmi elemzések</t>
  </si>
  <si>
    <t>Magyar nyelv és irodalom és tantárgy-pedagógiája – összesen</t>
  </si>
  <si>
    <t>–</t>
  </si>
  <si>
    <t>BTA1O0004N</t>
  </si>
  <si>
    <t>Matematika 1.</t>
  </si>
  <si>
    <t>BTA2O0004N</t>
  </si>
  <si>
    <t>Matematika 2.</t>
  </si>
  <si>
    <t>TANANB1006</t>
  </si>
  <si>
    <t>Elemi matematika</t>
  </si>
  <si>
    <t>Matematikai tantárgy-pedagógia 1.</t>
  </si>
  <si>
    <t>Matematikai tantárgy-pedagógia 2.</t>
  </si>
  <si>
    <t>Matematika és tantárgy-pedagógiája – összesen</t>
  </si>
  <si>
    <t>TANANB2031</t>
  </si>
  <si>
    <t>Bemeneti kompetenciák fejlesztése (matematikai és természettudományos gondolkodás)</t>
  </si>
  <si>
    <t>TANANB1031</t>
  </si>
  <si>
    <t>Természetismeret és környezetvédelem 1.</t>
  </si>
  <si>
    <t>BTA2O0006N</t>
  </si>
  <si>
    <t>Természetismeret és környezetvédelem 2.</t>
  </si>
  <si>
    <t>BTA1O0009N</t>
  </si>
  <si>
    <t>Egészségnevelés</t>
  </si>
  <si>
    <t>TANANB2026</t>
  </si>
  <si>
    <t>Természetismeret tantárgy-pedagógiája 1.</t>
  </si>
  <si>
    <t>Természetismeret és tantárgy-pedagógiája – összesen</t>
  </si>
  <si>
    <t>BTA1O0008N</t>
  </si>
  <si>
    <t>Ének-zene 1.</t>
  </si>
  <si>
    <t>BTA2O0008N</t>
  </si>
  <si>
    <t>Ének-zene 2.</t>
  </si>
  <si>
    <t>TANANB1034</t>
  </si>
  <si>
    <t>Ének-zene 3.</t>
  </si>
  <si>
    <t>TANANB2034</t>
  </si>
  <si>
    <t xml:space="preserve">Ének-zene 4. </t>
  </si>
  <si>
    <t>TANANB1036</t>
  </si>
  <si>
    <t>Ének-zene tantárgy-pedagógia 1.</t>
  </si>
  <si>
    <t>TANANB2028</t>
  </si>
  <si>
    <t>Ének-zene tantárgy-pedagógia 2.</t>
  </si>
  <si>
    <t>Ének-zene és tantárgy-pedagógiája – összesen</t>
  </si>
  <si>
    <t>-</t>
  </si>
  <si>
    <t>BTA2O0012N</t>
  </si>
  <si>
    <t>Vizuális kultúra és kommunikáció 2.</t>
  </si>
  <si>
    <t>TANANB1029</t>
  </si>
  <si>
    <t>Vizuális kultúra és nevelés tantárgy-pedagógiája 1.</t>
  </si>
  <si>
    <t>BTA2O0014N</t>
  </si>
  <si>
    <t>Esztétikai-művészeti ismeretek</t>
  </si>
  <si>
    <t>Vizuális nevelés és tantárgy-pedagógiája – összesen</t>
  </si>
  <si>
    <t>TANANB2009</t>
  </si>
  <si>
    <t>Technika, életvitel és gyakorlat</t>
  </si>
  <si>
    <t>TANANB1010</t>
  </si>
  <si>
    <t>Technika, életvitel, gyakorlat és tantárgy-pedagógiája</t>
  </si>
  <si>
    <t>Technika, életvitel és gyakorlat és tantárgy-pedagógiája – összesen</t>
  </si>
  <si>
    <t>BNTANI2012</t>
  </si>
  <si>
    <t>BNTANI1018</t>
  </si>
  <si>
    <t xml:space="preserve">Testnevelés és tantárgy-pedagógiája 2. </t>
  </si>
  <si>
    <t>Testnevelés és tantárgy-pedagógiája – összesen</t>
  </si>
  <si>
    <t>Tantárgy-pedagógiák az általános iskola 1-4. évfolyamának nevelési-oktatási feladataira való felkészülés keretében (81-96 kr)</t>
  </si>
  <si>
    <t>Kötelező elméleti egységek – összesen</t>
  </si>
  <si>
    <t>Választható elméleti és gyakorlati tanulmányok (10-12 kr)</t>
  </si>
  <si>
    <t>Idegen nyelvi kritériumtárgy 1.</t>
  </si>
  <si>
    <t>Idegen nyelvi kritériumtárgy 2.</t>
  </si>
  <si>
    <t>BNTANI2081</t>
  </si>
  <si>
    <t>Szakdolgozat</t>
  </si>
  <si>
    <t>aí</t>
  </si>
  <si>
    <t>Szabadon választhatók (12 kredit)</t>
  </si>
  <si>
    <t>Választható műveltségi területek (VMT)</t>
  </si>
  <si>
    <t>TANANB2011</t>
  </si>
  <si>
    <t xml:space="preserve">Egyéni iskolai gyakorlat 1. </t>
  </si>
  <si>
    <t>TANANB1012</t>
  </si>
  <si>
    <t>Csoport előtti tanítási gyakorlat 1. Magyar nyelv és irodalom, matematika </t>
  </si>
  <si>
    <t>TANANB2013</t>
  </si>
  <si>
    <t xml:space="preserve">Egyéni iskolai gyakorlat 2. </t>
  </si>
  <si>
    <t>TANANB1014</t>
  </si>
  <si>
    <t>Csoport előtti tanítási gyakorlat 2. Környezetismeret, testnevelés és sport, magyar és VMT</t>
  </si>
  <si>
    <t>TANANB2015</t>
  </si>
  <si>
    <t xml:space="preserve">Egyéni iskolai gyakorlat 3. </t>
  </si>
  <si>
    <t>TANANB1016</t>
  </si>
  <si>
    <t>Csoport előtti tanítási gyakorlat 3. Rajz és vizuális kultúra, életvitel (technika), ének-zene, matematika és VMT</t>
  </si>
  <si>
    <t>TANANB2017</t>
  </si>
  <si>
    <t>Összefüggő szakmai gyakorlat</t>
  </si>
  <si>
    <t>TANANB2036</t>
  </si>
  <si>
    <t xml:space="preserve">Zárótanítás 1. </t>
  </si>
  <si>
    <t>TANANB2037</t>
  </si>
  <si>
    <t>Zárótanítás 2. (VMT/Nemzetiségi)</t>
  </si>
  <si>
    <t>Gyakorlati képzés</t>
  </si>
  <si>
    <t>Összes (szakmai gyak. nélkül)</t>
  </si>
  <si>
    <t>Összesen ( Szakmai gyak. )</t>
  </si>
  <si>
    <t>Teljesítendő</t>
  </si>
  <si>
    <t>Elfogadott</t>
  </si>
  <si>
    <t>Tanító alapképzési BA szak 
 nappali tagozat - választható műveltségi területek</t>
  </si>
  <si>
    <t>Ismeretkör</t>
  </si>
  <si>
    <t>Ismertkör felelős</t>
  </si>
  <si>
    <t>Tantárgyfelelős</t>
  </si>
  <si>
    <t>Tantárgy</t>
  </si>
  <si>
    <t>Ajánlott félév</t>
  </si>
  <si>
    <t>Előfeltétele</t>
  </si>
  <si>
    <t>Idegen nyelv (angol)</t>
  </si>
  <si>
    <t>VMTANB1001</t>
  </si>
  <si>
    <t>Angol nyelvi készség-fejlesztés</t>
  </si>
  <si>
    <t>Nyelv-és stílusgyakorlat</t>
  </si>
  <si>
    <t>VMTANB1002</t>
  </si>
  <si>
    <t>Rendszerező leíró nyelvtan 1.</t>
  </si>
  <si>
    <t>VMTANB1003</t>
  </si>
  <si>
    <t>Rendszerező leíró nyelvtan 2.</t>
  </si>
  <si>
    <t>Rendszerező leíró nyelvtan 1. VMTANB1002</t>
  </si>
  <si>
    <t>VMTANB1004</t>
  </si>
  <si>
    <t>Angol gyermek-irodalom</t>
  </si>
  <si>
    <t>Angol gyermekirodalom 1.</t>
  </si>
  <si>
    <t>VMTANB1005</t>
  </si>
  <si>
    <t>Angol gyermekirodalom 2.</t>
  </si>
  <si>
    <t>Angol gyermekirodalom 1. VMTANB1004</t>
  </si>
  <si>
    <t>VMTANB1006</t>
  </si>
  <si>
    <t>Angol gyermekirodalom 3.</t>
  </si>
  <si>
    <t>Angol gyermekirodalom 2. VMTANB1005</t>
  </si>
  <si>
    <t>VMTANB1007</t>
  </si>
  <si>
    <t>Angol nyelvi tantárgy-pedagógia</t>
  </si>
  <si>
    <t>Angol nyelvi tantárgy-pedagógia 1.</t>
  </si>
  <si>
    <t>VMTANB1008</t>
  </si>
  <si>
    <t>Angol nyelvi tantárgy-pedagógia 2.</t>
  </si>
  <si>
    <t>Angol nyelvi tantárgy-pedagógia 1. VMTANB1007</t>
  </si>
  <si>
    <t>VMTANB1009</t>
  </si>
  <si>
    <t>Angol nyelvi tantárgy-pedagógia 3.</t>
  </si>
  <si>
    <t>Angol nyelvi tantárgy-pedagógia 2. VMTANB1008</t>
  </si>
  <si>
    <t>VMTANB1010</t>
  </si>
  <si>
    <t>Civilizáció / országismeret</t>
  </si>
  <si>
    <t>Civilizáció / országismeret 1.</t>
  </si>
  <si>
    <t>VMTANB1011</t>
  </si>
  <si>
    <t>Civilizáció / országismeret 2.</t>
  </si>
  <si>
    <t>Civilizáció/országismeret 1. VMTANB1010</t>
  </si>
  <si>
    <t>VMTANB1012</t>
  </si>
  <si>
    <t>Angol nyelvi műv.ter. szigorlat</t>
  </si>
  <si>
    <t>Összesen</t>
  </si>
  <si>
    <t>Történelem és állampolgári ismeretek (hon- és népismeret)</t>
  </si>
  <si>
    <t>VMTANB2001</t>
  </si>
  <si>
    <t>Szülőföldünk értékei - az értékfeltárás folyamata (gyakorlat)</t>
  </si>
  <si>
    <t>Hon- és népismeret BNTANI1002, BLTANI1002</t>
  </si>
  <si>
    <t>VMTANB2002</t>
  </si>
  <si>
    <t>A magyar társadalom tagolódása, a magyar nyelvterület kiemelkedő személyiségei</t>
  </si>
  <si>
    <t>VMTANB2003</t>
  </si>
  <si>
    <t>Hagyományos életmód</t>
  </si>
  <si>
    <t>VMTANB2004</t>
  </si>
  <si>
    <t>Hon- és népismeret tantárgypedagógiája</t>
  </si>
  <si>
    <t>VMTANB2005</t>
  </si>
  <si>
    <t>Folklórismeretek</t>
  </si>
  <si>
    <t>Kalendáriumi szokások, népköltészet, népzene</t>
  </si>
  <si>
    <t>VMTANB2006</t>
  </si>
  <si>
    <t>Átmeneti rítusok, népköltészet, népzene</t>
  </si>
  <si>
    <t>VMTANB2007</t>
  </si>
  <si>
    <t>Terepgyakorlat</t>
  </si>
  <si>
    <t>VMTANB2008</t>
  </si>
  <si>
    <t>Hon- és népismeret szigorlat</t>
  </si>
  <si>
    <t>Művészetek (ének-zene)</t>
  </si>
  <si>
    <t>VMTANB3001</t>
  </si>
  <si>
    <t>Az ének -zene gyakorlata</t>
  </si>
  <si>
    <t>Hangképzés 1.</t>
  </si>
  <si>
    <t>Ének-zene 3. TANANB1007, TANALB1007</t>
  </si>
  <si>
    <t>VMTANB3002</t>
  </si>
  <si>
    <t>Hangképzés 2.</t>
  </si>
  <si>
    <t>Hangképzés 1. VMTANB3001, VMTALB3001</t>
  </si>
  <si>
    <t>VMTANB3003</t>
  </si>
  <si>
    <t>Hangképzés 3.</t>
  </si>
  <si>
    <t>Hangképzés 2. VMTANB3002,VMTALB3002</t>
  </si>
  <si>
    <t>VMTANB3004</t>
  </si>
  <si>
    <t>Hangszerjáték (zongora) 1.</t>
  </si>
  <si>
    <t>VMTANB3005</t>
  </si>
  <si>
    <t>Hangszerjáték (zongora) 2.</t>
  </si>
  <si>
    <t>Hangszerjáték 1. VMTANB3004, VMTALB3004</t>
  </si>
  <si>
    <t>VMTANB3006</t>
  </si>
  <si>
    <t>Hangszerjáték (zongora) 3.</t>
  </si>
  <si>
    <t>Hangszerjáték 2. VMTANB3005, VMTALB3005</t>
  </si>
  <si>
    <t>VMTANB3007</t>
  </si>
  <si>
    <t>Karvezetés 1.</t>
  </si>
  <si>
    <t>Ének-zene 3. (Zeneismeret 1.) TANANB1007 TANALB1007</t>
  </si>
  <si>
    <t>VMTANB3008</t>
  </si>
  <si>
    <t>Karvezetés 2.</t>
  </si>
  <si>
    <t>Karvezetés 1. VMTANB3007</t>
  </si>
  <si>
    <t>VMTANB3009</t>
  </si>
  <si>
    <t>Karvezetés 3.</t>
  </si>
  <si>
    <t>Karvezetés 2. VMTANB3008</t>
  </si>
  <si>
    <t>VMTANB3010</t>
  </si>
  <si>
    <t>Az ének-zene elméleti ismeretei</t>
  </si>
  <si>
    <t>Szolfézs-zeneelmélet 1.</t>
  </si>
  <si>
    <t>VMTANB3011</t>
  </si>
  <si>
    <t>Szolfézs-zeneelmélet 2.</t>
  </si>
  <si>
    <t>Szolfézs-zeneelmélet 1. VMTANB3010</t>
  </si>
  <si>
    <t>VMTANB3012</t>
  </si>
  <si>
    <t>Szolfézs-zeneelmélet 3.</t>
  </si>
  <si>
    <t>Szolfézs-zeneelmélet 2. VMTANB3011</t>
  </si>
  <si>
    <t>VMTANB3013</t>
  </si>
  <si>
    <t>Ének-zenei tantárgy-pedagógia 3.</t>
  </si>
  <si>
    <t>Ének-zene 4. TANANB2008</t>
  </si>
  <si>
    <t>VMTANB3014</t>
  </si>
  <si>
    <t>Ének-zenei tantárgy-pedagógia 4.</t>
  </si>
  <si>
    <t>Ének-zenei tantárgy-pedagógia 3. VMTANB3013</t>
  </si>
  <si>
    <t>VMTANB3015</t>
  </si>
  <si>
    <t>Ének-zene műv.ter.szigorlat</t>
  </si>
  <si>
    <t>Magyar nyelv és irodalom</t>
  </si>
  <si>
    <t>VMTANB5001</t>
  </si>
  <si>
    <t>Általános és alkalmazott nyelvészet 11 kr.</t>
  </si>
  <si>
    <t>Dr. Gasparics Gyula</t>
  </si>
  <si>
    <t>Általános és alkalmazott nyelvészet</t>
  </si>
  <si>
    <t>VMTANB5002</t>
  </si>
  <si>
    <t>Magyar nyelv 3.</t>
  </si>
  <si>
    <t>Magyar nyelv 2. TANANB1004</t>
  </si>
  <si>
    <t>VMTANB5003</t>
  </si>
  <si>
    <t>Szociolingvisztika</t>
  </si>
  <si>
    <t>VMTANB5004</t>
  </si>
  <si>
    <t>Irodalomtörténet és műelemzések 8 kr.</t>
  </si>
  <si>
    <t>Dr. Gasparicsné dr. Kovács Erzsébet</t>
  </si>
  <si>
    <t>Dr. Zóka Katalin</t>
  </si>
  <si>
    <t>Irodalomtörténet</t>
  </si>
  <si>
    <t>VMTANB5005</t>
  </si>
  <si>
    <t>Műelemzés</t>
  </si>
  <si>
    <t>VMTANB5006</t>
  </si>
  <si>
    <t>Anyanyelv- és irodalomtanítás pedagógiája 4 kr.</t>
  </si>
  <si>
    <t>Anyanyelv- és irodalomtanítás pedagógiája</t>
  </si>
  <si>
    <t>VMTANB5007</t>
  </si>
  <si>
    <t>Magyar nyelv és irodalom műv.ter.szigorlat</t>
  </si>
  <si>
    <t>Matematika</t>
  </si>
  <si>
    <t>VMTANB6001</t>
  </si>
  <si>
    <t>Matematikai elméleti ismeretek 11 kredit</t>
  </si>
  <si>
    <t>Buzogány Ágota</t>
  </si>
  <si>
    <t>A matematika alapjai</t>
  </si>
  <si>
    <t>VMTANB6002</t>
  </si>
  <si>
    <t>Kenderessy Tibor</t>
  </si>
  <si>
    <t>Matematika 3.</t>
  </si>
  <si>
    <t>VMTANB6003</t>
  </si>
  <si>
    <t>Matematika 4.</t>
  </si>
  <si>
    <t>VMTANB6004</t>
  </si>
  <si>
    <t>Matematika tantárgypedagógiája 12 kredit</t>
  </si>
  <si>
    <t>Matematika 5.</t>
  </si>
  <si>
    <t>Matematika 1. BTA1O0004N, Matematika 2. BTA2O0004N</t>
  </si>
  <si>
    <t>VMTANB6005</t>
  </si>
  <si>
    <t>Matematika 6.</t>
  </si>
  <si>
    <t>A matematika alapjai VMTANB6001, Matematika 3.VMTANB6002, Matematika 5.VMTANB6004</t>
  </si>
  <si>
    <t>VMTANB6006</t>
  </si>
  <si>
    <t>Matematikai tantárgy-pedagógia 3.</t>
  </si>
  <si>
    <t>VMTANB6007</t>
  </si>
  <si>
    <t>Matematika műv.ter.szigorlat</t>
  </si>
  <si>
    <t>Természettudomány</t>
  </si>
  <si>
    <t>VMTANB7001</t>
  </si>
  <si>
    <t>A természetismeret alapjai 12kr</t>
  </si>
  <si>
    <t>Dr. Both Mária</t>
  </si>
  <si>
    <t>Megyeriné Dr. Runyó Anna</t>
  </si>
  <si>
    <t>Földrajz 1. (Általános földrajzi ismeretek)</t>
  </si>
  <si>
    <t>VMTANB7002</t>
  </si>
  <si>
    <t>Földrajz 2. (Magyarország természet- és társadalomföldrajza)</t>
  </si>
  <si>
    <t>VMTANB7003</t>
  </si>
  <si>
    <t>Biológia 1. (Növénytani ismeretek és gyakorlatok)</t>
  </si>
  <si>
    <t>gy</t>
  </si>
  <si>
    <t>VMTANB7004</t>
  </si>
  <si>
    <t>Biológia 2. (Állattani ismeretek és gyakorlatok)</t>
  </si>
  <si>
    <t>VMTANB7005</t>
  </si>
  <si>
    <t>Biológia 3. (Az ember egészségtana)</t>
  </si>
  <si>
    <t>VMTANB7006</t>
  </si>
  <si>
    <t>Biológia 4. (Ökológia)</t>
  </si>
  <si>
    <t>VMTANB7007</t>
  </si>
  <si>
    <t>Természetismeret és tantárgy-pedagógiája 11 kr</t>
  </si>
  <si>
    <t>Morlin Erzsébet</t>
  </si>
  <si>
    <t>Fizikai és kémiai ismeretek és gyakorlatok</t>
  </si>
  <si>
    <t>Természetismeret és környezetvédelem 2. BTA2O0006N BTA2O0006L</t>
  </si>
  <si>
    <t>VMTANB7008</t>
  </si>
  <si>
    <t>Környezettudatos nevelés</t>
  </si>
  <si>
    <t>VMTANB7009</t>
  </si>
  <si>
    <t>Természetismeret tp. 2.</t>
  </si>
  <si>
    <t>Természetismeret tp.1.,  BTA2O0007N BTA2O0007L</t>
  </si>
  <si>
    <t>VMTANB7010</t>
  </si>
  <si>
    <t>ai</t>
  </si>
  <si>
    <t>VMTANB7011</t>
  </si>
  <si>
    <t>Természetismeret szigorlat</t>
  </si>
  <si>
    <t>Testnevelés és egészségfejlesztés</t>
  </si>
  <si>
    <t>VMTANB8001</t>
  </si>
  <si>
    <t>A testnevelés és sport alapismeretei</t>
  </si>
  <si>
    <t>Anatómia</t>
  </si>
  <si>
    <t>VMTANB8002</t>
  </si>
  <si>
    <t>Torna</t>
  </si>
  <si>
    <t>VMTANB8003</t>
  </si>
  <si>
    <t>Gyógytestnevelés</t>
  </si>
  <si>
    <t>VMTANB8004</t>
  </si>
  <si>
    <t>Testnevelés-elmélet 2.</t>
  </si>
  <si>
    <t>VMTANB8005</t>
  </si>
  <si>
    <t>Atlétika</t>
  </si>
  <si>
    <t>VMTANB8006</t>
  </si>
  <si>
    <t>A sportjátékok elméleti és gyakorlati ismeretei</t>
  </si>
  <si>
    <t>Sportjátékok 1.</t>
  </si>
  <si>
    <t>VMTANB8007</t>
  </si>
  <si>
    <t>Sportjátékok 2.</t>
  </si>
  <si>
    <t>VMTANB8008</t>
  </si>
  <si>
    <t>Testnevelés és tantárgy-pedagógiája 3.</t>
  </si>
  <si>
    <t>VMTANB8009</t>
  </si>
  <si>
    <t>Testnevelés műv.ter. szigorlat</t>
  </si>
  <si>
    <t>Művészetek (vizuális kultúra)</t>
  </si>
  <si>
    <t>VMTANB9001</t>
  </si>
  <si>
    <t>Vuzuális kultúra alapjai 12 kredit</t>
  </si>
  <si>
    <t>Vizuális kultúra 1. (vizu. közlésformák)</t>
  </si>
  <si>
    <t>Vizuális kultúra és kommunikáció 2. BTA2O0012N</t>
  </si>
  <si>
    <t>VMTANB9002</t>
  </si>
  <si>
    <t>Vizuális kultúra 2. (fotó)</t>
  </si>
  <si>
    <t>VMTANB9003</t>
  </si>
  <si>
    <t>Vizuális kultúra 3. (mozgókép, film,videó, animáció)</t>
  </si>
  <si>
    <t>VMTANB9004</t>
  </si>
  <si>
    <t>Vizuális kultúra 4. (képzőművészeti gyakorlatok)</t>
  </si>
  <si>
    <t>Vizuális kultúra és kommunikáció 2. (Alkotási gyakorlatok) BTA2O0012N</t>
  </si>
  <si>
    <t>VMTANB9005</t>
  </si>
  <si>
    <t>Vizuális kultúra 5. (tágy és környezetkultúra)</t>
  </si>
  <si>
    <t>VMTANB9006</t>
  </si>
  <si>
    <t>Vizuális kultúra és módszertana 11 kredit</t>
  </si>
  <si>
    <t>Vizuális kultúra 6. (művészettörténet)</t>
  </si>
  <si>
    <t>VMTANB9007</t>
  </si>
  <si>
    <t>Vizuális kultúra és nevelés tantárgy-pedagógiája 2.</t>
  </si>
  <si>
    <t>VMTANB9008</t>
  </si>
  <si>
    <t>Múzeumpedagógia</t>
  </si>
  <si>
    <t>VMTANB9009</t>
  </si>
  <si>
    <t>Bábművészet</t>
  </si>
  <si>
    <t>VMTANB9010</t>
  </si>
  <si>
    <t>Vizuális nev. műv.ter.szigorlat</t>
  </si>
  <si>
    <t>Művészetek (dráma és színház )</t>
  </si>
  <si>
    <t>VMTANB1101</t>
  </si>
  <si>
    <t>A drámapedagógia alapjai</t>
  </si>
  <si>
    <t>Palkóné dr. Tabi Katalin</t>
  </si>
  <si>
    <t>Bevezetés a drámapedagógiába</t>
  </si>
  <si>
    <t>VMTANB1102</t>
  </si>
  <si>
    <t>Drámapedagógia módszertana</t>
  </si>
  <si>
    <t>Drámajáték-vezetés 1.</t>
  </si>
  <si>
    <t>VMTANB1103</t>
  </si>
  <si>
    <t>Drámajáték-vezetés 2.</t>
  </si>
  <si>
    <t>Drámajáték-vezetés 1. VMTANB1102</t>
  </si>
  <si>
    <t>VMTANB1104</t>
  </si>
  <si>
    <t>Drámajáték-vezetés 3.</t>
  </si>
  <si>
    <t>Drámajáték-vezetés 2. VMTANB1103</t>
  </si>
  <si>
    <t>VMTANB1105</t>
  </si>
  <si>
    <t>Színházpedagógia</t>
  </si>
  <si>
    <t>Székely Andrea</t>
  </si>
  <si>
    <t>Színházpedagógia 1.</t>
  </si>
  <si>
    <t>VMTANB1106</t>
  </si>
  <si>
    <t>Színházpedagógia 2.</t>
  </si>
  <si>
    <t>Színházpedagógia 1. VMTANB1105</t>
  </si>
  <si>
    <t>VMTANB1107</t>
  </si>
  <si>
    <t>Színházpedagógia 3.</t>
  </si>
  <si>
    <t>Színházpedagógia 2. VMTANB1106</t>
  </si>
  <si>
    <t>VMTANB1108</t>
  </si>
  <si>
    <t>Drámatanári készségfejlesztés</t>
  </si>
  <si>
    <t>Játék, szerepjáték 1.</t>
  </si>
  <si>
    <t>VMTANB1109</t>
  </si>
  <si>
    <t>Játék, szerepjáték 2.</t>
  </si>
  <si>
    <t>Játék, szerepjáték 2. VMTANB1108</t>
  </si>
  <si>
    <t>VMTANB1110</t>
  </si>
  <si>
    <t>Dráma és színház művter. szigorlat</t>
  </si>
  <si>
    <t>Technológia (digitális kultúra)</t>
  </si>
  <si>
    <t>VMTANB1201</t>
  </si>
  <si>
    <t>Digitális kultúra</t>
  </si>
  <si>
    <t>Dr. Beták Norbert</t>
  </si>
  <si>
    <t>Digitális kommunikáció</t>
  </si>
  <si>
    <t>VMTANB1202</t>
  </si>
  <si>
    <t>Robotika az oktatásban</t>
  </si>
  <si>
    <t>Grafikus kódolás VMTANB1205</t>
  </si>
  <si>
    <t>VMTANB1203</t>
  </si>
  <si>
    <t>Digitális tananyagfejlesztés</t>
  </si>
  <si>
    <t>VMTANB1204</t>
  </si>
  <si>
    <t>Digitális kultúra az iskolában</t>
  </si>
  <si>
    <t>VMTANB1205</t>
  </si>
  <si>
    <t>Digitális problémamegoldás</t>
  </si>
  <si>
    <t>Grafikus kódolás</t>
  </si>
  <si>
    <t>VMTANB1206</t>
  </si>
  <si>
    <t>Problémamegoldás informatikai eszközökkel 1.</t>
  </si>
  <si>
    <t>VMTANB1207</t>
  </si>
  <si>
    <t>Problémamegoldás informatikai eszközökkel 2.</t>
  </si>
  <si>
    <t>Problémamegoldás informatikai eszközökkel 1. VMTANB1206</t>
  </si>
  <si>
    <t>VMTANB1208</t>
  </si>
  <si>
    <t>Digitális kutúra műveltségterület szigorlat</t>
  </si>
  <si>
    <t>TANANB1061</t>
  </si>
  <si>
    <t>TANANB2063</t>
  </si>
  <si>
    <t>TANANB1062</t>
  </si>
  <si>
    <t>TANANB2064</t>
  </si>
  <si>
    <t>Évfolyam</t>
  </si>
  <si>
    <t>IKTANB001</t>
  </si>
  <si>
    <t>IKTANB002</t>
  </si>
  <si>
    <r>
      <rPr>
        <b/>
        <sz val="28"/>
        <rFont val="Times New Roman"/>
        <family val="1"/>
        <charset val="238"/>
      </rPr>
      <t>Tanító alapképzési BA szak</t>
    </r>
    <r>
      <rPr>
        <b/>
        <sz val="36"/>
        <rFont val="Times New Roman"/>
        <family val="1"/>
        <charset val="238"/>
      </rPr>
      <t xml:space="preserve"> - </t>
    </r>
    <r>
      <rPr>
        <b/>
        <sz val="22"/>
        <rFont val="Times New Roman"/>
        <family val="1"/>
        <charset val="238"/>
      </rPr>
      <t>nappali tagozat VMT-vel</t>
    </r>
    <r>
      <rPr>
        <b/>
        <sz val="15"/>
        <rFont val="Times New Roman"/>
        <family val="1"/>
        <charset val="238"/>
      </rPr>
      <t xml:space="preserve">
</t>
    </r>
    <r>
      <rPr>
        <b/>
        <sz val="10"/>
        <rFont val="Times New Roman"/>
        <family val="1"/>
        <charset val="238"/>
      </rPr>
      <t>érvényes: 2026. szeptember 1-től (Óvodai nevelő okleveles technikus és/vagy Oktatási szakasszisztens okleveles technikus beszámítással) 7 félév</t>
    </r>
  </si>
  <si>
    <r>
      <t>Testnevelés és tantárgy-pedagógia 1.</t>
    </r>
    <r>
      <rPr>
        <strike/>
        <sz val="10"/>
        <rFont val="Times New Roman"/>
        <family val="1"/>
        <charset val="238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</si>
</sst>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Calibri"/>
      <scheme val="minor"/>
    </font>
    <font>
      <sz val="10"/>
      <name val="Calibri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b/>
      <sz val="36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36"/>
      <name val="Times New Roman"/>
      <family val="1"/>
      <charset val="238"/>
    </font>
    <font>
      <b/>
      <sz val="28"/>
      <name val="Times New Roman"/>
      <family val="1"/>
      <charset val="238"/>
    </font>
    <font>
      <b/>
      <sz val="22"/>
      <name val="Times New Roman"/>
      <family val="1"/>
      <charset val="238"/>
    </font>
    <font>
      <b/>
      <sz val="15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trike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/>
    <xf numFmtId="0" fontId="3" fillId="3" borderId="4" xfId="0" applyFont="1" applyFill="1" applyBorder="1" applyAlignment="1">
      <alignment horizontal="center" vertical="center" textRotation="90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textRotation="90" shrinkToFit="1"/>
    </xf>
    <xf numFmtId="0" fontId="3" fillId="4" borderId="4" xfId="0" applyFont="1" applyFill="1" applyBorder="1" applyAlignment="1">
      <alignment horizontal="center" vertical="center" textRotation="90" shrinkToFit="1"/>
    </xf>
    <xf numFmtId="0" fontId="3" fillId="0" borderId="0" xfId="0" applyFont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/>
    <xf numFmtId="0" fontId="3" fillId="2" borderId="7" xfId="0" applyFont="1" applyFill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1" fontId="3" fillId="0" borderId="4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6" fillId="2" borderId="7" xfId="0" applyFont="1" applyFill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17" xfId="0" applyFont="1" applyBorder="1" applyAlignment="1">
      <alignment horizontal="left"/>
    </xf>
    <xf numFmtId="0" fontId="2" fillId="0" borderId="0" xfId="0" applyFont="1" applyAlignment="1">
      <alignment horizontal="center" shrinkToFit="1"/>
    </xf>
    <xf numFmtId="0" fontId="2" fillId="0" borderId="17" xfId="0" applyFont="1" applyBorder="1" applyAlignment="1">
      <alignment horizontal="center" shrinkToFit="1"/>
    </xf>
    <xf numFmtId="0" fontId="2" fillId="0" borderId="0" xfId="0" applyFont="1" applyAlignment="1">
      <alignment horizontal="left"/>
    </xf>
    <xf numFmtId="0" fontId="2" fillId="2" borderId="7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shrinkToFit="1"/>
    </xf>
    <xf numFmtId="0" fontId="2" fillId="2" borderId="7" xfId="0" applyFont="1" applyFill="1" applyBorder="1"/>
    <xf numFmtId="0" fontId="9" fillId="0" borderId="3" xfId="0" applyFont="1" applyBorder="1" applyAlignment="1">
      <alignment horizontal="center"/>
    </xf>
    <xf numFmtId="0" fontId="10" fillId="0" borderId="0" xfId="0" applyFont="1"/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3" fillId="0" borderId="23" xfId="0" applyFont="1" applyBorder="1" applyAlignment="1">
      <alignment vertical="center"/>
    </xf>
    <xf numFmtId="0" fontId="13" fillId="0" borderId="25" xfId="0" applyFont="1" applyBorder="1" applyAlignment="1">
      <alignment vertical="center"/>
    </xf>
    <xf numFmtId="0" fontId="3" fillId="0" borderId="25" xfId="0" applyFont="1" applyBorder="1" applyAlignment="1">
      <alignment horizontal="left" vertical="center"/>
    </xf>
    <xf numFmtId="0" fontId="13" fillId="0" borderId="25" xfId="0" applyFont="1" applyBorder="1" applyAlignment="1">
      <alignment horizontal="center" vertical="center"/>
    </xf>
    <xf numFmtId="0" fontId="13" fillId="0" borderId="25" xfId="0" applyFont="1" applyBorder="1" applyAlignment="1">
      <alignment horizontal="left" vertical="center"/>
    </xf>
    <xf numFmtId="0" fontId="12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23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left" vertical="center" wrapText="1"/>
    </xf>
    <xf numFmtId="0" fontId="10" fillId="5" borderId="7" xfId="0" applyFont="1" applyFill="1" applyBorder="1" applyAlignment="1">
      <alignment vertical="center" wrapText="1"/>
    </xf>
    <xf numFmtId="0" fontId="12" fillId="4" borderId="19" xfId="0" applyFont="1" applyFill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2" fillId="4" borderId="29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3" fillId="0" borderId="4" xfId="0" applyFont="1" applyBorder="1" applyAlignment="1">
      <alignment vertical="center"/>
    </xf>
    <xf numFmtId="0" fontId="10" fillId="5" borderId="30" xfId="0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0" fillId="5" borderId="31" xfId="0" applyFont="1" applyFill="1" applyBorder="1" applyAlignment="1">
      <alignment vertical="center"/>
    </xf>
    <xf numFmtId="0" fontId="4" fillId="0" borderId="2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1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19" fillId="0" borderId="4" xfId="0" applyFont="1" applyBorder="1" applyAlignment="1">
      <alignment vertical="center"/>
    </xf>
    <xf numFmtId="0" fontId="19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4" xfId="0" applyFont="1" applyBorder="1"/>
    <xf numFmtId="0" fontId="18" fillId="0" borderId="1" xfId="0" applyFont="1" applyBorder="1" applyAlignment="1">
      <alignment horizontal="left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shrinkToFit="1"/>
    </xf>
    <xf numFmtId="0" fontId="19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" fillId="0" borderId="10" xfId="0" applyFont="1" applyBorder="1"/>
    <xf numFmtId="0" fontId="18" fillId="0" borderId="11" xfId="0" applyFont="1" applyBorder="1" applyAlignment="1">
      <alignment horizontal="center" vertical="center" wrapText="1"/>
    </xf>
    <xf numFmtId="0" fontId="1" fillId="0" borderId="12" xfId="0" applyFont="1" applyBorder="1"/>
    <xf numFmtId="0" fontId="1" fillId="0" borderId="13" xfId="0" applyFont="1" applyBorder="1"/>
    <xf numFmtId="0" fontId="18" fillId="0" borderId="14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16" xfId="0" applyFont="1" applyBorder="1"/>
    <xf numFmtId="0" fontId="8" fillId="0" borderId="1" xfId="0" applyFont="1" applyBorder="1" applyAlignment="1">
      <alignment horizontal="center" wrapText="1"/>
    </xf>
    <xf numFmtId="0" fontId="11" fillId="4" borderId="1" xfId="0" applyFont="1" applyFill="1" applyBorder="1" applyAlignment="1">
      <alignment horizontal="center"/>
    </xf>
    <xf numFmtId="0" fontId="4" fillId="0" borderId="24" xfId="0" applyFont="1" applyBorder="1" applyAlignment="1">
      <alignment horizontal="center" vertical="center" wrapText="1"/>
    </xf>
    <xf numFmtId="0" fontId="1" fillId="0" borderId="24" xfId="0" applyFont="1" applyBorder="1"/>
    <xf numFmtId="0" fontId="1" fillId="0" borderId="23" xfId="0" applyFont="1" applyBorder="1"/>
    <xf numFmtId="0" fontId="4" fillId="0" borderId="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left" vertical="center" wrapText="1"/>
    </xf>
    <xf numFmtId="0" fontId="1" fillId="0" borderId="28" xfId="0" applyFont="1" applyBorder="1"/>
    <xf numFmtId="0" fontId="1" fillId="0" borderId="25" xfId="0" applyFont="1" applyBorder="1"/>
    <xf numFmtId="0" fontId="12" fillId="4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X957"/>
  <sheetViews>
    <sheetView tabSelected="1" workbookViewId="0">
      <pane ySplit="2" topLeftCell="A60" activePane="bottomLeft" state="frozen"/>
      <selection pane="bottomLeft" activeCell="B70" sqref="B70"/>
    </sheetView>
  </sheetViews>
  <sheetFormatPr defaultColWidth="14.42578125" defaultRowHeight="15" customHeight="1" outlineLevelCol="1" x14ac:dyDescent="0.2"/>
  <cols>
    <col min="1" max="1" width="3.5703125" customWidth="1"/>
    <col min="2" max="2" width="2.5703125" customWidth="1"/>
    <col min="3" max="3" width="13.140625" customWidth="1"/>
    <col min="4" max="4" width="32.7109375" customWidth="1"/>
    <col min="5" max="5" width="3.7109375" customWidth="1" outlineLevel="1"/>
    <col min="6" max="24" width="3.28515625" customWidth="1" outlineLevel="1"/>
    <col min="25" max="25" width="5.140625" customWidth="1" outlineLevel="1"/>
    <col min="26" max="26" width="3.28515625" hidden="1" customWidth="1" outlineLevel="1"/>
    <col min="27" max="27" width="4.28515625" hidden="1" customWidth="1" outlineLevel="1"/>
    <col min="28" max="28" width="5.42578125" customWidth="1" outlineLevel="1"/>
    <col min="29" max="33" width="6" customWidth="1" outlineLevel="1"/>
    <col min="34" max="35" width="6" customWidth="1"/>
    <col min="36" max="50" width="9.28515625" customWidth="1"/>
  </cols>
  <sheetData>
    <row r="1" spans="1:50" ht="69" customHeight="1" x14ac:dyDescent="0.2">
      <c r="A1" s="105" t="s">
        <v>480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7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0" ht="57.75" x14ac:dyDescent="0.2">
      <c r="A2" s="2" t="s">
        <v>477</v>
      </c>
      <c r="B2" s="2" t="s">
        <v>0</v>
      </c>
      <c r="C2" s="3" t="s">
        <v>1</v>
      </c>
      <c r="D2" s="3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  <c r="W2" s="4" t="s">
        <v>21</v>
      </c>
      <c r="X2" s="4" t="s">
        <v>22</v>
      </c>
      <c r="Y2" s="4" t="s">
        <v>23</v>
      </c>
      <c r="Z2" s="5" t="s">
        <v>24</v>
      </c>
      <c r="AA2" s="5" t="s">
        <v>25</v>
      </c>
      <c r="AB2" s="4" t="s">
        <v>26</v>
      </c>
      <c r="AC2" s="4" t="s">
        <v>27</v>
      </c>
      <c r="AD2" s="4" t="s">
        <v>28</v>
      </c>
      <c r="AE2" s="4" t="s">
        <v>29</v>
      </c>
      <c r="AF2" s="4" t="s">
        <v>30</v>
      </c>
      <c r="AG2" s="4" t="s">
        <v>31</v>
      </c>
      <c r="AH2" s="4" t="s">
        <v>32</v>
      </c>
      <c r="AI2" s="4" t="s">
        <v>33</v>
      </c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</row>
    <row r="3" spans="1:50" ht="12.75" x14ac:dyDescent="0.2">
      <c r="A3" s="7" t="s">
        <v>34</v>
      </c>
      <c r="B3" s="7" t="s">
        <v>35</v>
      </c>
      <c r="C3" s="7" t="s">
        <v>36</v>
      </c>
      <c r="D3" s="8" t="s">
        <v>37</v>
      </c>
      <c r="E3" s="9"/>
      <c r="F3" s="9"/>
      <c r="G3" s="9"/>
      <c r="H3" s="9"/>
      <c r="I3" s="9"/>
      <c r="J3" s="9"/>
      <c r="K3" s="10"/>
      <c r="L3" s="11"/>
      <c r="M3" s="9"/>
      <c r="N3" s="9"/>
      <c r="O3" s="9"/>
      <c r="P3" s="9"/>
      <c r="Q3" s="9"/>
      <c r="R3" s="9"/>
      <c r="S3" s="9"/>
      <c r="T3" s="9"/>
      <c r="U3" s="9"/>
      <c r="V3" s="9"/>
      <c r="W3" s="9">
        <v>2</v>
      </c>
      <c r="X3" s="9">
        <v>1</v>
      </c>
      <c r="Y3" s="9">
        <v>3</v>
      </c>
      <c r="Z3" s="9"/>
      <c r="AA3" s="9"/>
      <c r="AB3" s="9">
        <f t="shared" ref="AB3:AC3" si="0">E3+H3+K3+N3+Q3+T3+W3+Z3</f>
        <v>2</v>
      </c>
      <c r="AC3" s="9">
        <f t="shared" si="0"/>
        <v>1</v>
      </c>
      <c r="AD3" s="9">
        <v>15</v>
      </c>
      <c r="AE3" s="9">
        <f t="shared" ref="AE3:AE11" si="1">AB3*AD3</f>
        <v>30</v>
      </c>
      <c r="AF3" s="9">
        <f t="shared" ref="AF3:AF11" si="2">AC3*AD3</f>
        <v>15</v>
      </c>
      <c r="AG3" s="9">
        <f t="shared" ref="AG3:AG11" si="3">SUM(AE3:AF3)</f>
        <v>45</v>
      </c>
      <c r="AH3" s="9">
        <f t="shared" ref="AH3:AH11" si="4">Y3+V3+S3+P3+M3+J3+G3</f>
        <v>3</v>
      </c>
      <c r="AI3" s="9" t="s">
        <v>38</v>
      </c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</row>
    <row r="4" spans="1:50" ht="25.5" x14ac:dyDescent="0.2">
      <c r="A4" s="7" t="s">
        <v>39</v>
      </c>
      <c r="B4" s="7" t="s">
        <v>40</v>
      </c>
      <c r="C4" s="7" t="s">
        <v>41</v>
      </c>
      <c r="D4" s="8" t="s">
        <v>42</v>
      </c>
      <c r="E4" s="9">
        <v>2</v>
      </c>
      <c r="F4" s="9">
        <v>0</v>
      </c>
      <c r="G4" s="9">
        <v>2</v>
      </c>
      <c r="H4" s="9"/>
      <c r="I4" s="9"/>
      <c r="J4" s="9"/>
      <c r="K4" s="10"/>
      <c r="L4" s="11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>
        <v>2</v>
      </c>
      <c r="AC4" s="9">
        <v>0</v>
      </c>
      <c r="AD4" s="9">
        <v>15</v>
      </c>
      <c r="AE4" s="9">
        <f t="shared" si="1"/>
        <v>30</v>
      </c>
      <c r="AF4" s="9">
        <f t="shared" si="2"/>
        <v>0</v>
      </c>
      <c r="AG4" s="9">
        <f t="shared" si="3"/>
        <v>30</v>
      </c>
      <c r="AH4" s="9">
        <f t="shared" si="4"/>
        <v>2</v>
      </c>
      <c r="AI4" s="9" t="s">
        <v>43</v>
      </c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</row>
    <row r="5" spans="1:50" ht="12.75" x14ac:dyDescent="0.2">
      <c r="A5" s="13" t="s">
        <v>34</v>
      </c>
      <c r="B5" s="13" t="s">
        <v>35</v>
      </c>
      <c r="C5" s="13" t="s">
        <v>44</v>
      </c>
      <c r="D5" s="14" t="s">
        <v>45</v>
      </c>
      <c r="E5" s="15"/>
      <c r="F5" s="15"/>
      <c r="G5" s="15"/>
      <c r="H5" s="15"/>
      <c r="I5" s="15"/>
      <c r="J5" s="15"/>
      <c r="K5" s="16"/>
      <c r="L5" s="17"/>
      <c r="M5" s="15"/>
      <c r="N5" s="15"/>
      <c r="O5" s="15"/>
      <c r="P5" s="15"/>
      <c r="Q5" s="15"/>
      <c r="R5" s="15"/>
      <c r="S5" s="15"/>
      <c r="T5" s="15"/>
      <c r="U5" s="15"/>
      <c r="V5" s="15"/>
      <c r="W5" s="15">
        <v>2</v>
      </c>
      <c r="X5" s="15">
        <v>0</v>
      </c>
      <c r="Y5" s="15">
        <v>2</v>
      </c>
      <c r="Z5" s="15"/>
      <c r="AA5" s="15"/>
      <c r="AB5" s="15">
        <f t="shared" ref="AB5:AC5" si="5">E5+H5+K5+N5+Q5+T5+W5+Z5</f>
        <v>2</v>
      </c>
      <c r="AC5" s="15">
        <f t="shared" si="5"/>
        <v>0</v>
      </c>
      <c r="AD5" s="15">
        <v>15</v>
      </c>
      <c r="AE5" s="15">
        <f t="shared" si="1"/>
        <v>30</v>
      </c>
      <c r="AF5" s="15">
        <f t="shared" si="2"/>
        <v>0</v>
      </c>
      <c r="AG5" s="15">
        <f t="shared" si="3"/>
        <v>30</v>
      </c>
      <c r="AH5" s="15">
        <f t="shared" si="4"/>
        <v>2</v>
      </c>
      <c r="AI5" s="15" t="s">
        <v>43</v>
      </c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</row>
    <row r="6" spans="1:50" ht="12.75" x14ac:dyDescent="0.2">
      <c r="A6" s="13" t="s">
        <v>39</v>
      </c>
      <c r="B6" s="13" t="s">
        <v>40</v>
      </c>
      <c r="C6" s="13" t="s">
        <v>46</v>
      </c>
      <c r="D6" s="14" t="s">
        <v>47</v>
      </c>
      <c r="E6" s="15">
        <v>1</v>
      </c>
      <c r="F6" s="15">
        <v>0</v>
      </c>
      <c r="G6" s="15">
        <v>1</v>
      </c>
      <c r="H6" s="15"/>
      <c r="I6" s="15"/>
      <c r="J6" s="15"/>
      <c r="K6" s="16"/>
      <c r="L6" s="17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>
        <f t="shared" ref="AB6:AC6" si="6">E6+H6+K6+N6+Q6+T6+W6+Z6</f>
        <v>1</v>
      </c>
      <c r="AC6" s="15">
        <f t="shared" si="6"/>
        <v>0</v>
      </c>
      <c r="AD6" s="15">
        <v>15</v>
      </c>
      <c r="AE6" s="15">
        <f t="shared" si="1"/>
        <v>15</v>
      </c>
      <c r="AF6" s="15">
        <f t="shared" si="2"/>
        <v>0</v>
      </c>
      <c r="AG6" s="15">
        <f t="shared" si="3"/>
        <v>15</v>
      </c>
      <c r="AH6" s="15">
        <f t="shared" si="4"/>
        <v>1</v>
      </c>
      <c r="AI6" s="15" t="s">
        <v>43</v>
      </c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</row>
    <row r="7" spans="1:50" ht="12.75" x14ac:dyDescent="0.2">
      <c r="A7" s="13" t="s">
        <v>39</v>
      </c>
      <c r="B7" s="13" t="s">
        <v>40</v>
      </c>
      <c r="C7" s="13" t="s">
        <v>48</v>
      </c>
      <c r="D7" s="14" t="s">
        <v>49</v>
      </c>
      <c r="E7" s="15">
        <v>0</v>
      </c>
      <c r="F7" s="15">
        <v>2</v>
      </c>
      <c r="G7" s="15">
        <v>2</v>
      </c>
      <c r="H7" s="15"/>
      <c r="I7" s="15"/>
      <c r="J7" s="15"/>
      <c r="K7" s="16"/>
      <c r="L7" s="17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>
        <f t="shared" ref="AB7:AB26" si="7">E7+H7+K7+N7+Q7+T7+W7+Z7</f>
        <v>0</v>
      </c>
      <c r="AC7" s="15">
        <v>2</v>
      </c>
      <c r="AD7" s="15">
        <v>15</v>
      </c>
      <c r="AE7" s="15">
        <f t="shared" si="1"/>
        <v>0</v>
      </c>
      <c r="AF7" s="15">
        <f t="shared" si="2"/>
        <v>30</v>
      </c>
      <c r="AG7" s="15">
        <f t="shared" si="3"/>
        <v>30</v>
      </c>
      <c r="AH7" s="15">
        <f t="shared" si="4"/>
        <v>2</v>
      </c>
      <c r="AI7" s="15" t="s">
        <v>38</v>
      </c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</row>
    <row r="8" spans="1:50" ht="12.75" x14ac:dyDescent="0.2">
      <c r="A8" s="13" t="s">
        <v>50</v>
      </c>
      <c r="B8" s="13" t="s">
        <v>51</v>
      </c>
      <c r="C8" s="13" t="s">
        <v>52</v>
      </c>
      <c r="D8" s="14" t="s">
        <v>53</v>
      </c>
      <c r="E8" s="15"/>
      <c r="F8" s="15"/>
      <c r="G8" s="15"/>
      <c r="H8" s="15"/>
      <c r="I8" s="15"/>
      <c r="J8" s="15"/>
      <c r="K8" s="16"/>
      <c r="L8" s="17"/>
      <c r="M8" s="15"/>
      <c r="N8" s="15"/>
      <c r="O8" s="15"/>
      <c r="P8" s="15"/>
      <c r="Q8" s="15"/>
      <c r="R8" s="15"/>
      <c r="S8" s="15"/>
      <c r="T8" s="15">
        <v>2</v>
      </c>
      <c r="U8" s="15">
        <v>0</v>
      </c>
      <c r="V8" s="15">
        <v>2</v>
      </c>
      <c r="W8" s="15"/>
      <c r="X8" s="15"/>
      <c r="Y8" s="15"/>
      <c r="Z8" s="15"/>
      <c r="AA8" s="15"/>
      <c r="AB8" s="15">
        <f t="shared" si="7"/>
        <v>2</v>
      </c>
      <c r="AC8" s="15">
        <f t="shared" ref="AC8:AC26" si="8">F8+I8+L8+O8+R8+U8+X8+AA8</f>
        <v>0</v>
      </c>
      <c r="AD8" s="15">
        <v>15</v>
      </c>
      <c r="AE8" s="15">
        <f t="shared" si="1"/>
        <v>30</v>
      </c>
      <c r="AF8" s="15">
        <f t="shared" si="2"/>
        <v>0</v>
      </c>
      <c r="AG8" s="15">
        <f t="shared" si="3"/>
        <v>30</v>
      </c>
      <c r="AH8" s="15">
        <f t="shared" si="4"/>
        <v>2</v>
      </c>
      <c r="AI8" s="15" t="s">
        <v>43</v>
      </c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</row>
    <row r="9" spans="1:50" ht="12.75" x14ac:dyDescent="0.2">
      <c r="A9" s="83" t="s">
        <v>50</v>
      </c>
      <c r="B9" s="83" t="s">
        <v>54</v>
      </c>
      <c r="C9" s="83" t="s">
        <v>55</v>
      </c>
      <c r="D9" s="84" t="s">
        <v>56</v>
      </c>
      <c r="E9" s="85"/>
      <c r="F9" s="85"/>
      <c r="G9" s="85"/>
      <c r="H9" s="85"/>
      <c r="I9" s="85"/>
      <c r="J9" s="85"/>
      <c r="K9" s="86"/>
      <c r="L9" s="87"/>
      <c r="M9" s="15"/>
      <c r="N9" s="15"/>
      <c r="O9" s="15"/>
      <c r="P9" s="15"/>
      <c r="Q9" s="15">
        <v>2</v>
      </c>
      <c r="R9" s="15">
        <v>0</v>
      </c>
      <c r="S9" s="15">
        <v>2</v>
      </c>
      <c r="T9" s="15"/>
      <c r="U9" s="15"/>
      <c r="V9" s="15"/>
      <c r="W9" s="15"/>
      <c r="X9" s="15"/>
      <c r="Y9" s="15"/>
      <c r="Z9" s="15"/>
      <c r="AA9" s="15"/>
      <c r="AB9" s="15">
        <f t="shared" si="7"/>
        <v>2</v>
      </c>
      <c r="AC9" s="15">
        <f t="shared" si="8"/>
        <v>0</v>
      </c>
      <c r="AD9" s="15">
        <v>15</v>
      </c>
      <c r="AE9" s="15">
        <f t="shared" si="1"/>
        <v>30</v>
      </c>
      <c r="AF9" s="15">
        <f t="shared" si="2"/>
        <v>0</v>
      </c>
      <c r="AG9" s="15">
        <f t="shared" si="3"/>
        <v>30</v>
      </c>
      <c r="AH9" s="15">
        <f t="shared" si="4"/>
        <v>2</v>
      </c>
      <c r="AI9" s="15" t="s">
        <v>43</v>
      </c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</row>
    <row r="10" spans="1:50" ht="12.75" x14ac:dyDescent="0.2">
      <c r="A10" s="83" t="s">
        <v>50</v>
      </c>
      <c r="B10" s="83" t="s">
        <v>51</v>
      </c>
      <c r="C10" s="83" t="s">
        <v>57</v>
      </c>
      <c r="D10" s="84" t="s">
        <v>58</v>
      </c>
      <c r="E10" s="85"/>
      <c r="F10" s="85"/>
      <c r="G10" s="85"/>
      <c r="H10" s="85"/>
      <c r="I10" s="85"/>
      <c r="J10" s="85"/>
      <c r="K10" s="86"/>
      <c r="L10" s="87"/>
      <c r="M10" s="15"/>
      <c r="N10" s="15"/>
      <c r="O10" s="15"/>
      <c r="P10" s="15"/>
      <c r="Q10" s="15"/>
      <c r="R10" s="15"/>
      <c r="S10" s="15"/>
      <c r="T10" s="15">
        <v>2</v>
      </c>
      <c r="U10" s="15">
        <v>0</v>
      </c>
      <c r="V10" s="15">
        <v>2</v>
      </c>
      <c r="W10" s="15"/>
      <c r="X10" s="15"/>
      <c r="Y10" s="15"/>
      <c r="Z10" s="15"/>
      <c r="AA10" s="15"/>
      <c r="AB10" s="15">
        <f t="shared" si="7"/>
        <v>2</v>
      </c>
      <c r="AC10" s="15">
        <f t="shared" si="8"/>
        <v>0</v>
      </c>
      <c r="AD10" s="15">
        <v>15</v>
      </c>
      <c r="AE10" s="15">
        <f t="shared" si="1"/>
        <v>30</v>
      </c>
      <c r="AF10" s="15">
        <f t="shared" si="2"/>
        <v>0</v>
      </c>
      <c r="AG10" s="15">
        <f t="shared" si="3"/>
        <v>30</v>
      </c>
      <c r="AH10" s="15">
        <f t="shared" si="4"/>
        <v>2</v>
      </c>
      <c r="AI10" s="15" t="s">
        <v>43</v>
      </c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</row>
    <row r="11" spans="1:50" ht="25.5" x14ac:dyDescent="0.2">
      <c r="A11" s="83" t="s">
        <v>39</v>
      </c>
      <c r="B11" s="83" t="s">
        <v>59</v>
      </c>
      <c r="C11" s="83" t="s">
        <v>60</v>
      </c>
      <c r="D11" s="84" t="s">
        <v>61</v>
      </c>
      <c r="E11" s="85"/>
      <c r="F11" s="85"/>
      <c r="G11" s="85"/>
      <c r="H11" s="85">
        <v>2</v>
      </c>
      <c r="I11" s="85">
        <v>0</v>
      </c>
      <c r="J11" s="85">
        <v>2</v>
      </c>
      <c r="K11" s="86"/>
      <c r="L11" s="87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>
        <f t="shared" si="7"/>
        <v>2</v>
      </c>
      <c r="AC11" s="15">
        <f t="shared" si="8"/>
        <v>0</v>
      </c>
      <c r="AD11" s="15">
        <v>15</v>
      </c>
      <c r="AE11" s="15">
        <f t="shared" si="1"/>
        <v>30</v>
      </c>
      <c r="AF11" s="15">
        <f t="shared" si="2"/>
        <v>0</v>
      </c>
      <c r="AG11" s="15">
        <f t="shared" si="3"/>
        <v>30</v>
      </c>
      <c r="AH11" s="15">
        <f t="shared" si="4"/>
        <v>2</v>
      </c>
      <c r="AI11" s="15" t="s">
        <v>43</v>
      </c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</row>
    <row r="12" spans="1:50" ht="12.75" x14ac:dyDescent="0.2">
      <c r="A12" s="83"/>
      <c r="B12" s="83"/>
      <c r="C12" s="108" t="s">
        <v>62</v>
      </c>
      <c r="D12" s="107"/>
      <c r="E12" s="88">
        <f t="shared" ref="E12:AA12" si="9">SUM(E3:E11)</f>
        <v>3</v>
      </c>
      <c r="F12" s="88">
        <f t="shared" si="9"/>
        <v>2</v>
      </c>
      <c r="G12" s="88">
        <f t="shared" si="9"/>
        <v>5</v>
      </c>
      <c r="H12" s="88">
        <f t="shared" si="9"/>
        <v>2</v>
      </c>
      <c r="I12" s="88">
        <f t="shared" si="9"/>
        <v>0</v>
      </c>
      <c r="J12" s="88">
        <f t="shared" si="9"/>
        <v>2</v>
      </c>
      <c r="K12" s="89">
        <f t="shared" si="9"/>
        <v>0</v>
      </c>
      <c r="L12" s="90">
        <f t="shared" si="9"/>
        <v>0</v>
      </c>
      <c r="M12" s="19">
        <f t="shared" si="9"/>
        <v>0</v>
      </c>
      <c r="N12" s="19">
        <f t="shared" si="9"/>
        <v>0</v>
      </c>
      <c r="O12" s="19">
        <f t="shared" si="9"/>
        <v>0</v>
      </c>
      <c r="P12" s="19">
        <f t="shared" si="9"/>
        <v>0</v>
      </c>
      <c r="Q12" s="19">
        <f t="shared" si="9"/>
        <v>2</v>
      </c>
      <c r="R12" s="19">
        <f t="shared" si="9"/>
        <v>0</v>
      </c>
      <c r="S12" s="19">
        <f t="shared" si="9"/>
        <v>2</v>
      </c>
      <c r="T12" s="19">
        <f t="shared" si="9"/>
        <v>4</v>
      </c>
      <c r="U12" s="19">
        <f t="shared" si="9"/>
        <v>0</v>
      </c>
      <c r="V12" s="19">
        <f t="shared" si="9"/>
        <v>4</v>
      </c>
      <c r="W12" s="19">
        <f t="shared" si="9"/>
        <v>4</v>
      </c>
      <c r="X12" s="19">
        <f t="shared" si="9"/>
        <v>1</v>
      </c>
      <c r="Y12" s="19">
        <f t="shared" si="9"/>
        <v>5</v>
      </c>
      <c r="Z12" s="19">
        <f t="shared" si="9"/>
        <v>0</v>
      </c>
      <c r="AA12" s="19">
        <f t="shared" si="9"/>
        <v>0</v>
      </c>
      <c r="AB12" s="19">
        <f t="shared" si="7"/>
        <v>15</v>
      </c>
      <c r="AC12" s="19">
        <f t="shared" si="8"/>
        <v>3</v>
      </c>
      <c r="AD12" s="15">
        <v>15</v>
      </c>
      <c r="AE12" s="19">
        <f t="shared" ref="AE12:AH12" si="10">SUM(AE3:AE11)</f>
        <v>225</v>
      </c>
      <c r="AF12" s="19">
        <f t="shared" si="10"/>
        <v>45</v>
      </c>
      <c r="AG12" s="19">
        <f t="shared" si="10"/>
        <v>270</v>
      </c>
      <c r="AH12" s="19">
        <f t="shared" si="10"/>
        <v>18</v>
      </c>
      <c r="AI12" s="19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</row>
    <row r="13" spans="1:50" ht="25.5" x14ac:dyDescent="0.2">
      <c r="A13" s="83" t="s">
        <v>39</v>
      </c>
      <c r="B13" s="83" t="s">
        <v>59</v>
      </c>
      <c r="C13" s="83" t="s">
        <v>63</v>
      </c>
      <c r="D13" s="84" t="s">
        <v>64</v>
      </c>
      <c r="E13" s="85"/>
      <c r="F13" s="85"/>
      <c r="G13" s="85"/>
      <c r="H13" s="85">
        <v>2</v>
      </c>
      <c r="I13" s="85">
        <v>1</v>
      </c>
      <c r="J13" s="85">
        <v>3</v>
      </c>
      <c r="K13" s="86"/>
      <c r="L13" s="87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>
        <f t="shared" si="7"/>
        <v>2</v>
      </c>
      <c r="AC13" s="85">
        <f t="shared" si="8"/>
        <v>1</v>
      </c>
      <c r="AD13" s="85">
        <v>15</v>
      </c>
      <c r="AE13" s="85">
        <f t="shared" ref="AE13:AE16" si="11">AB13*AD13</f>
        <v>30</v>
      </c>
      <c r="AF13" s="85">
        <f t="shared" ref="AF13:AF16" si="12">AC13*AD13</f>
        <v>15</v>
      </c>
      <c r="AG13" s="15">
        <f t="shared" ref="AG13:AG16" si="13">SUM(AE13:AF13)</f>
        <v>45</v>
      </c>
      <c r="AH13" s="15">
        <f t="shared" ref="AH13:AH16" si="14">Y13+V13+S13+P13+M13+J13+G13</f>
        <v>3</v>
      </c>
      <c r="AI13" s="15" t="s">
        <v>43</v>
      </c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</row>
    <row r="14" spans="1:50" ht="25.5" x14ac:dyDescent="0.2">
      <c r="A14" s="83" t="s">
        <v>65</v>
      </c>
      <c r="B14" s="83" t="s">
        <v>66</v>
      </c>
      <c r="C14" s="83" t="s">
        <v>67</v>
      </c>
      <c r="D14" s="84" t="s">
        <v>68</v>
      </c>
      <c r="E14" s="85"/>
      <c r="F14" s="85"/>
      <c r="G14" s="85"/>
      <c r="H14" s="85"/>
      <c r="I14" s="85"/>
      <c r="J14" s="85"/>
      <c r="K14" s="86">
        <v>2</v>
      </c>
      <c r="L14" s="87">
        <v>1</v>
      </c>
      <c r="M14" s="85">
        <v>3</v>
      </c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>
        <f t="shared" si="7"/>
        <v>2</v>
      </c>
      <c r="AC14" s="85">
        <f t="shared" si="8"/>
        <v>1</v>
      </c>
      <c r="AD14" s="85">
        <v>15</v>
      </c>
      <c r="AE14" s="85">
        <f t="shared" si="11"/>
        <v>30</v>
      </c>
      <c r="AF14" s="85">
        <f t="shared" si="12"/>
        <v>15</v>
      </c>
      <c r="AG14" s="15">
        <f t="shared" si="13"/>
        <v>45</v>
      </c>
      <c r="AH14" s="15">
        <f t="shared" si="14"/>
        <v>3</v>
      </c>
      <c r="AI14" s="15" t="s">
        <v>43</v>
      </c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</row>
    <row r="15" spans="1:50" ht="25.5" x14ac:dyDescent="0.2">
      <c r="A15" s="83" t="s">
        <v>65</v>
      </c>
      <c r="B15" s="83" t="s">
        <v>69</v>
      </c>
      <c r="C15" s="83" t="s">
        <v>70</v>
      </c>
      <c r="D15" s="84" t="s">
        <v>71</v>
      </c>
      <c r="E15" s="85"/>
      <c r="F15" s="85"/>
      <c r="G15" s="85"/>
      <c r="H15" s="85"/>
      <c r="I15" s="85"/>
      <c r="J15" s="85"/>
      <c r="K15" s="86"/>
      <c r="L15" s="87"/>
      <c r="M15" s="85"/>
      <c r="N15" s="85">
        <v>0</v>
      </c>
      <c r="O15" s="85">
        <v>2</v>
      </c>
      <c r="P15" s="85">
        <v>2</v>
      </c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>
        <f t="shared" si="7"/>
        <v>0</v>
      </c>
      <c r="AC15" s="85">
        <f t="shared" si="8"/>
        <v>2</v>
      </c>
      <c r="AD15" s="85">
        <v>15</v>
      </c>
      <c r="AE15" s="85">
        <f t="shared" si="11"/>
        <v>0</v>
      </c>
      <c r="AF15" s="85">
        <f t="shared" si="12"/>
        <v>30</v>
      </c>
      <c r="AG15" s="15">
        <f t="shared" si="13"/>
        <v>30</v>
      </c>
      <c r="AH15" s="15">
        <f t="shared" si="14"/>
        <v>2</v>
      </c>
      <c r="AI15" s="15" t="s">
        <v>38</v>
      </c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</row>
    <row r="16" spans="1:50" ht="25.5" x14ac:dyDescent="0.2">
      <c r="A16" s="83" t="s">
        <v>50</v>
      </c>
      <c r="B16" s="83" t="s">
        <v>54</v>
      </c>
      <c r="C16" s="83" t="s">
        <v>72</v>
      </c>
      <c r="D16" s="84" t="s">
        <v>73</v>
      </c>
      <c r="E16" s="85"/>
      <c r="F16" s="85"/>
      <c r="G16" s="85"/>
      <c r="H16" s="85"/>
      <c r="I16" s="85"/>
      <c r="J16" s="85"/>
      <c r="K16" s="86"/>
      <c r="L16" s="87"/>
      <c r="M16" s="85"/>
      <c r="N16" s="85"/>
      <c r="O16" s="85"/>
      <c r="P16" s="85"/>
      <c r="Q16" s="85">
        <v>0</v>
      </c>
      <c r="R16" s="85">
        <v>2</v>
      </c>
      <c r="S16" s="85">
        <v>2</v>
      </c>
      <c r="T16" s="85"/>
      <c r="U16" s="85"/>
      <c r="V16" s="85"/>
      <c r="W16" s="85"/>
      <c r="X16" s="85"/>
      <c r="Y16" s="85"/>
      <c r="Z16" s="85"/>
      <c r="AA16" s="85"/>
      <c r="AB16" s="85">
        <f t="shared" si="7"/>
        <v>0</v>
      </c>
      <c r="AC16" s="85">
        <f t="shared" si="8"/>
        <v>2</v>
      </c>
      <c r="AD16" s="85">
        <v>15</v>
      </c>
      <c r="AE16" s="85">
        <f t="shared" si="11"/>
        <v>0</v>
      </c>
      <c r="AF16" s="85">
        <f t="shared" si="12"/>
        <v>30</v>
      </c>
      <c r="AG16" s="15">
        <f t="shared" si="13"/>
        <v>30</v>
      </c>
      <c r="AH16" s="15">
        <f t="shared" si="14"/>
        <v>2</v>
      </c>
      <c r="AI16" s="15" t="s">
        <v>38</v>
      </c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</row>
    <row r="17" spans="1:50" ht="12.75" x14ac:dyDescent="0.2">
      <c r="A17" s="83"/>
      <c r="B17" s="83"/>
      <c r="C17" s="108" t="s">
        <v>74</v>
      </c>
      <c r="D17" s="107"/>
      <c r="E17" s="88">
        <f t="shared" ref="E17:AA17" si="15">SUM(E13:E16)</f>
        <v>0</v>
      </c>
      <c r="F17" s="88">
        <f t="shared" si="15"/>
        <v>0</v>
      </c>
      <c r="G17" s="88">
        <f t="shared" si="15"/>
        <v>0</v>
      </c>
      <c r="H17" s="88">
        <f t="shared" si="15"/>
        <v>2</v>
      </c>
      <c r="I17" s="88">
        <f t="shared" si="15"/>
        <v>1</v>
      </c>
      <c r="J17" s="88">
        <f t="shared" si="15"/>
        <v>3</v>
      </c>
      <c r="K17" s="88">
        <f t="shared" si="15"/>
        <v>2</v>
      </c>
      <c r="L17" s="88">
        <f t="shared" si="15"/>
        <v>1</v>
      </c>
      <c r="M17" s="88">
        <f t="shared" si="15"/>
        <v>3</v>
      </c>
      <c r="N17" s="88">
        <f t="shared" si="15"/>
        <v>0</v>
      </c>
      <c r="O17" s="88">
        <f t="shared" si="15"/>
        <v>2</v>
      </c>
      <c r="P17" s="88">
        <f t="shared" si="15"/>
        <v>2</v>
      </c>
      <c r="Q17" s="88">
        <f t="shared" si="15"/>
        <v>0</v>
      </c>
      <c r="R17" s="88">
        <f t="shared" si="15"/>
        <v>2</v>
      </c>
      <c r="S17" s="88">
        <f t="shared" si="15"/>
        <v>2</v>
      </c>
      <c r="T17" s="88">
        <f t="shared" si="15"/>
        <v>0</v>
      </c>
      <c r="U17" s="88">
        <f t="shared" si="15"/>
        <v>0</v>
      </c>
      <c r="V17" s="88">
        <f t="shared" si="15"/>
        <v>0</v>
      </c>
      <c r="W17" s="88">
        <f t="shared" si="15"/>
        <v>0</v>
      </c>
      <c r="X17" s="88">
        <f t="shared" si="15"/>
        <v>0</v>
      </c>
      <c r="Y17" s="88">
        <f t="shared" si="15"/>
        <v>0</v>
      </c>
      <c r="Z17" s="88">
        <f t="shared" si="15"/>
        <v>0</v>
      </c>
      <c r="AA17" s="88">
        <f t="shared" si="15"/>
        <v>0</v>
      </c>
      <c r="AB17" s="88">
        <f t="shared" si="7"/>
        <v>4</v>
      </c>
      <c r="AC17" s="88">
        <f t="shared" si="8"/>
        <v>6</v>
      </c>
      <c r="AD17" s="85">
        <v>15</v>
      </c>
      <c r="AE17" s="88">
        <f t="shared" ref="AE17:AH17" si="16">SUM(AE13:AE16)</f>
        <v>60</v>
      </c>
      <c r="AF17" s="88">
        <f t="shared" si="16"/>
        <v>90</v>
      </c>
      <c r="AG17" s="19">
        <f t="shared" si="16"/>
        <v>150</v>
      </c>
      <c r="AH17" s="19">
        <f t="shared" si="16"/>
        <v>10</v>
      </c>
      <c r="AI17" s="15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</row>
    <row r="18" spans="1:50" ht="12.75" x14ac:dyDescent="0.2">
      <c r="A18" s="83" t="s">
        <v>39</v>
      </c>
      <c r="B18" s="83" t="s">
        <v>40</v>
      </c>
      <c r="C18" s="83" t="s">
        <v>75</v>
      </c>
      <c r="D18" s="84" t="s">
        <v>76</v>
      </c>
      <c r="E18" s="85">
        <v>1</v>
      </c>
      <c r="F18" s="85">
        <v>1</v>
      </c>
      <c r="G18" s="85">
        <v>2</v>
      </c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>
        <f t="shared" si="7"/>
        <v>1</v>
      </c>
      <c r="AC18" s="85">
        <f t="shared" si="8"/>
        <v>1</v>
      </c>
      <c r="AD18" s="85">
        <v>15</v>
      </c>
      <c r="AE18" s="85">
        <f t="shared" ref="AE18:AE22" si="17">AB18*AD18</f>
        <v>15</v>
      </c>
      <c r="AF18" s="85">
        <f t="shared" ref="AF18:AF22" si="18">AC18*AD18</f>
        <v>15</v>
      </c>
      <c r="AG18" s="15">
        <f t="shared" ref="AG18:AG22" si="19">SUM(AE18:AF18)</f>
        <v>30</v>
      </c>
      <c r="AH18" s="15">
        <f t="shared" ref="AH18:AH23" si="20">G18+J18+M18+P18+S18+V18+Y18</f>
        <v>2</v>
      </c>
      <c r="AI18" s="15" t="s">
        <v>43</v>
      </c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</row>
    <row r="19" spans="1:50" ht="12.75" x14ac:dyDescent="0.2">
      <c r="A19" s="83" t="s">
        <v>39</v>
      </c>
      <c r="B19" s="83" t="s">
        <v>59</v>
      </c>
      <c r="C19" s="83" t="s">
        <v>77</v>
      </c>
      <c r="D19" s="84" t="s">
        <v>78</v>
      </c>
      <c r="E19" s="85"/>
      <c r="F19" s="85"/>
      <c r="G19" s="85"/>
      <c r="H19" s="85">
        <v>2</v>
      </c>
      <c r="I19" s="85">
        <v>0</v>
      </c>
      <c r="J19" s="85">
        <v>2</v>
      </c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>
        <f t="shared" si="7"/>
        <v>2</v>
      </c>
      <c r="AC19" s="85">
        <f t="shared" si="8"/>
        <v>0</v>
      </c>
      <c r="AD19" s="85">
        <v>15</v>
      </c>
      <c r="AE19" s="103">
        <f t="shared" si="17"/>
        <v>30</v>
      </c>
      <c r="AF19" s="103">
        <f t="shared" si="18"/>
        <v>0</v>
      </c>
      <c r="AG19" s="15">
        <f t="shared" si="19"/>
        <v>30</v>
      </c>
      <c r="AH19" s="15">
        <f t="shared" si="20"/>
        <v>2</v>
      </c>
      <c r="AI19" s="13" t="s">
        <v>38</v>
      </c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</row>
    <row r="20" spans="1:50" ht="12.75" x14ac:dyDescent="0.2">
      <c r="A20" s="83" t="s">
        <v>65</v>
      </c>
      <c r="B20" s="83" t="s">
        <v>69</v>
      </c>
      <c r="C20" s="83" t="s">
        <v>79</v>
      </c>
      <c r="D20" s="84" t="s">
        <v>80</v>
      </c>
      <c r="E20" s="85"/>
      <c r="F20" s="85"/>
      <c r="G20" s="85"/>
      <c r="H20" s="91"/>
      <c r="I20" s="91"/>
      <c r="J20" s="91"/>
      <c r="K20" s="85"/>
      <c r="L20" s="85"/>
      <c r="M20" s="85"/>
      <c r="N20" s="85">
        <v>0</v>
      </c>
      <c r="O20" s="85">
        <v>2</v>
      </c>
      <c r="P20" s="85">
        <v>2</v>
      </c>
      <c r="Q20" s="85"/>
      <c r="R20" s="85"/>
      <c r="S20" s="85"/>
      <c r="T20" s="91"/>
      <c r="U20" s="91"/>
      <c r="V20" s="91"/>
      <c r="W20" s="85"/>
      <c r="X20" s="85"/>
      <c r="Y20" s="85"/>
      <c r="Z20" s="85">
        <v>0</v>
      </c>
      <c r="AA20" s="85">
        <v>0</v>
      </c>
      <c r="AB20" s="85">
        <f t="shared" si="7"/>
        <v>0</v>
      </c>
      <c r="AC20" s="85">
        <f t="shared" si="8"/>
        <v>2</v>
      </c>
      <c r="AD20" s="85">
        <v>15</v>
      </c>
      <c r="AE20" s="85">
        <f t="shared" si="17"/>
        <v>0</v>
      </c>
      <c r="AF20" s="85">
        <f t="shared" si="18"/>
        <v>30</v>
      </c>
      <c r="AG20" s="15">
        <f t="shared" si="19"/>
        <v>30</v>
      </c>
      <c r="AH20" s="15">
        <f t="shared" si="20"/>
        <v>2</v>
      </c>
      <c r="AI20" s="15" t="s">
        <v>38</v>
      </c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</row>
    <row r="21" spans="1:50" ht="12.75" x14ac:dyDescent="0.2">
      <c r="A21" s="83" t="s">
        <v>65</v>
      </c>
      <c r="B21" s="83" t="s">
        <v>69</v>
      </c>
      <c r="C21" s="83" t="s">
        <v>81</v>
      </c>
      <c r="D21" s="84" t="s">
        <v>82</v>
      </c>
      <c r="E21" s="85"/>
      <c r="F21" s="85"/>
      <c r="G21" s="85"/>
      <c r="H21" s="85"/>
      <c r="I21" s="85"/>
      <c r="J21" s="85"/>
      <c r="K21" s="85"/>
      <c r="L21" s="85"/>
      <c r="M21" s="85"/>
      <c r="N21" s="85">
        <v>2</v>
      </c>
      <c r="O21" s="85">
        <v>0</v>
      </c>
      <c r="P21" s="85">
        <v>2</v>
      </c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>
        <f t="shared" si="7"/>
        <v>2</v>
      </c>
      <c r="AC21" s="85">
        <f t="shared" si="8"/>
        <v>0</v>
      </c>
      <c r="AD21" s="85">
        <v>15</v>
      </c>
      <c r="AE21" s="85">
        <f t="shared" si="17"/>
        <v>30</v>
      </c>
      <c r="AF21" s="85">
        <f t="shared" si="18"/>
        <v>0</v>
      </c>
      <c r="AG21" s="15">
        <f t="shared" si="19"/>
        <v>30</v>
      </c>
      <c r="AH21" s="15">
        <f t="shared" si="20"/>
        <v>2</v>
      </c>
      <c r="AI21" s="15" t="s">
        <v>43</v>
      </c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</row>
    <row r="22" spans="1:50" ht="12.75" x14ac:dyDescent="0.2">
      <c r="A22" s="83" t="s">
        <v>50</v>
      </c>
      <c r="B22" s="83" t="s">
        <v>54</v>
      </c>
      <c r="C22" s="83" t="s">
        <v>83</v>
      </c>
      <c r="D22" s="84" t="s">
        <v>84</v>
      </c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>
        <v>0</v>
      </c>
      <c r="R22" s="85">
        <v>1</v>
      </c>
      <c r="S22" s="85">
        <v>2</v>
      </c>
      <c r="T22" s="85"/>
      <c r="U22" s="85"/>
      <c r="V22" s="85"/>
      <c r="W22" s="85"/>
      <c r="X22" s="85"/>
      <c r="Y22" s="85"/>
      <c r="Z22" s="85"/>
      <c r="AA22" s="85"/>
      <c r="AB22" s="85">
        <f t="shared" si="7"/>
        <v>0</v>
      </c>
      <c r="AC22" s="85">
        <f t="shared" si="8"/>
        <v>1</v>
      </c>
      <c r="AD22" s="85">
        <v>15</v>
      </c>
      <c r="AE22" s="85">
        <f t="shared" si="17"/>
        <v>0</v>
      </c>
      <c r="AF22" s="85">
        <f t="shared" si="18"/>
        <v>15</v>
      </c>
      <c r="AG22" s="15">
        <f t="shared" si="19"/>
        <v>15</v>
      </c>
      <c r="AH22" s="15">
        <f t="shared" si="20"/>
        <v>2</v>
      </c>
      <c r="AI22" s="15" t="s">
        <v>38</v>
      </c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</row>
    <row r="23" spans="1:50" ht="25.5" x14ac:dyDescent="0.2">
      <c r="A23" s="83" t="s">
        <v>50</v>
      </c>
      <c r="B23" s="83" t="s">
        <v>54</v>
      </c>
      <c r="C23" s="83" t="s">
        <v>85</v>
      </c>
      <c r="D23" s="92" t="s">
        <v>86</v>
      </c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>
        <v>0</v>
      </c>
      <c r="R23" s="85">
        <v>0</v>
      </c>
      <c r="S23" s="85">
        <v>0</v>
      </c>
      <c r="T23" s="85"/>
      <c r="U23" s="85"/>
      <c r="V23" s="85"/>
      <c r="W23" s="85"/>
      <c r="X23" s="85"/>
      <c r="Y23" s="85"/>
      <c r="Z23" s="85"/>
      <c r="AA23" s="85"/>
      <c r="AB23" s="85">
        <f t="shared" si="7"/>
        <v>0</v>
      </c>
      <c r="AC23" s="85">
        <f t="shared" si="8"/>
        <v>0</v>
      </c>
      <c r="AD23" s="85">
        <v>15</v>
      </c>
      <c r="AE23" s="85">
        <v>0</v>
      </c>
      <c r="AF23" s="85">
        <v>0</v>
      </c>
      <c r="AG23" s="15">
        <v>0</v>
      </c>
      <c r="AH23" s="15">
        <f t="shared" si="20"/>
        <v>0</v>
      </c>
      <c r="AI23" s="15" t="s">
        <v>87</v>
      </c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</row>
    <row r="24" spans="1:50" ht="12.75" x14ac:dyDescent="0.2">
      <c r="A24" s="83"/>
      <c r="B24" s="83"/>
      <c r="C24" s="83"/>
      <c r="D24" s="93" t="s">
        <v>88</v>
      </c>
      <c r="E24" s="88">
        <f t="shared" ref="E24:AA24" si="21">SUM(E18:E23)</f>
        <v>1</v>
      </c>
      <c r="F24" s="88">
        <f t="shared" si="21"/>
        <v>1</v>
      </c>
      <c r="G24" s="88">
        <f t="shared" si="21"/>
        <v>2</v>
      </c>
      <c r="H24" s="88">
        <f t="shared" si="21"/>
        <v>2</v>
      </c>
      <c r="I24" s="88">
        <f t="shared" si="21"/>
        <v>0</v>
      </c>
      <c r="J24" s="88">
        <f t="shared" si="21"/>
        <v>2</v>
      </c>
      <c r="K24" s="88">
        <f t="shared" si="21"/>
        <v>0</v>
      </c>
      <c r="L24" s="88">
        <f t="shared" si="21"/>
        <v>0</v>
      </c>
      <c r="M24" s="88">
        <f t="shared" si="21"/>
        <v>0</v>
      </c>
      <c r="N24" s="88">
        <f t="shared" si="21"/>
        <v>2</v>
      </c>
      <c r="O24" s="88">
        <f t="shared" si="21"/>
        <v>2</v>
      </c>
      <c r="P24" s="88">
        <f t="shared" si="21"/>
        <v>4</v>
      </c>
      <c r="Q24" s="88">
        <f t="shared" si="21"/>
        <v>0</v>
      </c>
      <c r="R24" s="88">
        <f t="shared" si="21"/>
        <v>1</v>
      </c>
      <c r="S24" s="88">
        <f t="shared" si="21"/>
        <v>2</v>
      </c>
      <c r="T24" s="88">
        <f t="shared" si="21"/>
        <v>0</v>
      </c>
      <c r="U24" s="88">
        <f t="shared" si="21"/>
        <v>0</v>
      </c>
      <c r="V24" s="88">
        <f t="shared" si="21"/>
        <v>0</v>
      </c>
      <c r="W24" s="88">
        <f t="shared" si="21"/>
        <v>0</v>
      </c>
      <c r="X24" s="88">
        <f t="shared" si="21"/>
        <v>0</v>
      </c>
      <c r="Y24" s="88">
        <f t="shared" si="21"/>
        <v>0</v>
      </c>
      <c r="Z24" s="88">
        <f t="shared" si="21"/>
        <v>0</v>
      </c>
      <c r="AA24" s="88">
        <f t="shared" si="21"/>
        <v>0</v>
      </c>
      <c r="AB24" s="88">
        <f t="shared" si="7"/>
        <v>5</v>
      </c>
      <c r="AC24" s="88">
        <f t="shared" si="8"/>
        <v>4</v>
      </c>
      <c r="AD24" s="85">
        <v>15</v>
      </c>
      <c r="AE24" s="88">
        <f t="shared" ref="AE24:AH24" si="22">SUM(AE18:AE23)</f>
        <v>75</v>
      </c>
      <c r="AF24" s="88">
        <f t="shared" si="22"/>
        <v>60</v>
      </c>
      <c r="AG24" s="19">
        <f t="shared" si="22"/>
        <v>135</v>
      </c>
      <c r="AH24" s="19">
        <f t="shared" si="22"/>
        <v>10</v>
      </c>
      <c r="AI24" s="15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</row>
    <row r="25" spans="1:50" ht="12.75" x14ac:dyDescent="0.2">
      <c r="A25" s="83" t="s">
        <v>39</v>
      </c>
      <c r="B25" s="83" t="s">
        <v>59</v>
      </c>
      <c r="C25" s="94" t="s">
        <v>89</v>
      </c>
      <c r="D25" s="84" t="s">
        <v>90</v>
      </c>
      <c r="E25" s="85"/>
      <c r="F25" s="85"/>
      <c r="G25" s="85"/>
      <c r="H25" s="85">
        <v>0</v>
      </c>
      <c r="I25" s="85">
        <v>2</v>
      </c>
      <c r="J25" s="85">
        <v>2</v>
      </c>
      <c r="K25" s="85"/>
      <c r="L25" s="85"/>
      <c r="M25" s="85"/>
      <c r="N25" s="85"/>
      <c r="O25" s="85"/>
      <c r="P25" s="85"/>
      <c r="Q25" s="85"/>
      <c r="R25" s="85"/>
      <c r="S25" s="85"/>
      <c r="T25" s="101"/>
      <c r="U25" s="101"/>
      <c r="V25" s="101"/>
      <c r="W25" s="85"/>
      <c r="X25" s="85"/>
      <c r="Y25" s="85"/>
      <c r="Z25" s="85"/>
      <c r="AA25" s="85"/>
      <c r="AB25" s="85">
        <f t="shared" si="7"/>
        <v>0</v>
      </c>
      <c r="AC25" s="85">
        <f t="shared" si="8"/>
        <v>2</v>
      </c>
      <c r="AD25" s="85">
        <v>15</v>
      </c>
      <c r="AE25" s="85">
        <f>AB25*AD25</f>
        <v>0</v>
      </c>
      <c r="AF25" s="85">
        <f>AC25*AD25</f>
        <v>30</v>
      </c>
      <c r="AG25" s="15">
        <f>SUM(AE25:AF25)</f>
        <v>30</v>
      </c>
      <c r="AH25" s="15">
        <f>Y25+V25+S25+P25+M25+J25+G25</f>
        <v>2</v>
      </c>
      <c r="AI25" s="15" t="s">
        <v>38</v>
      </c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</row>
    <row r="26" spans="1:50" ht="12.75" x14ac:dyDescent="0.2">
      <c r="A26" s="83"/>
      <c r="B26" s="95"/>
      <c r="C26" s="96"/>
      <c r="D26" s="97" t="s">
        <v>91</v>
      </c>
      <c r="E26" s="85">
        <f t="shared" ref="E26:AA26" si="23">SUM(E25)</f>
        <v>0</v>
      </c>
      <c r="F26" s="85">
        <f t="shared" si="23"/>
        <v>0</v>
      </c>
      <c r="G26" s="85">
        <f t="shared" si="23"/>
        <v>0</v>
      </c>
      <c r="H26" s="85">
        <f t="shared" si="23"/>
        <v>0</v>
      </c>
      <c r="I26" s="85">
        <f t="shared" si="23"/>
        <v>2</v>
      </c>
      <c r="J26" s="85">
        <f t="shared" si="23"/>
        <v>2</v>
      </c>
      <c r="K26" s="85">
        <f t="shared" si="23"/>
        <v>0</v>
      </c>
      <c r="L26" s="85">
        <f t="shared" si="23"/>
        <v>0</v>
      </c>
      <c r="M26" s="85">
        <f t="shared" si="23"/>
        <v>0</v>
      </c>
      <c r="N26" s="85">
        <f t="shared" si="23"/>
        <v>0</v>
      </c>
      <c r="O26" s="85">
        <f t="shared" si="23"/>
        <v>0</v>
      </c>
      <c r="P26" s="85">
        <f t="shared" si="23"/>
        <v>0</v>
      </c>
      <c r="Q26" s="85">
        <f t="shared" si="23"/>
        <v>0</v>
      </c>
      <c r="R26" s="85">
        <f t="shared" si="23"/>
        <v>0</v>
      </c>
      <c r="S26" s="85">
        <f t="shared" si="23"/>
        <v>0</v>
      </c>
      <c r="T26" s="85">
        <f t="shared" si="23"/>
        <v>0</v>
      </c>
      <c r="U26" s="85">
        <f t="shared" si="23"/>
        <v>0</v>
      </c>
      <c r="V26" s="85">
        <f t="shared" si="23"/>
        <v>0</v>
      </c>
      <c r="W26" s="85">
        <f t="shared" si="23"/>
        <v>0</v>
      </c>
      <c r="X26" s="85">
        <f t="shared" si="23"/>
        <v>0</v>
      </c>
      <c r="Y26" s="85">
        <f t="shared" si="23"/>
        <v>0</v>
      </c>
      <c r="Z26" s="85">
        <f t="shared" si="23"/>
        <v>0</v>
      </c>
      <c r="AA26" s="85">
        <f t="shared" si="23"/>
        <v>0</v>
      </c>
      <c r="AB26" s="88">
        <f t="shared" si="7"/>
        <v>0</v>
      </c>
      <c r="AC26" s="88">
        <f t="shared" si="8"/>
        <v>2</v>
      </c>
      <c r="AD26" s="85">
        <v>15</v>
      </c>
      <c r="AE26" s="88">
        <f t="shared" ref="AE26:AH26" si="24">SUM(AE25)</f>
        <v>0</v>
      </c>
      <c r="AF26" s="88">
        <f t="shared" si="24"/>
        <v>30</v>
      </c>
      <c r="AG26" s="19">
        <f t="shared" si="24"/>
        <v>30</v>
      </c>
      <c r="AH26" s="19">
        <f t="shared" si="24"/>
        <v>2</v>
      </c>
      <c r="AI26" s="15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</row>
    <row r="27" spans="1:50" ht="12.75" x14ac:dyDescent="0.2">
      <c r="A27" s="109" t="s">
        <v>92</v>
      </c>
      <c r="B27" s="106"/>
      <c r="C27" s="106"/>
      <c r="D27" s="107"/>
      <c r="E27" s="88">
        <f t="shared" ref="E27:AC27" si="25">SUM(E26,E24,E17,E12)</f>
        <v>4</v>
      </c>
      <c r="F27" s="88">
        <f t="shared" si="25"/>
        <v>3</v>
      </c>
      <c r="G27" s="88">
        <f t="shared" si="25"/>
        <v>7</v>
      </c>
      <c r="H27" s="88">
        <f t="shared" si="25"/>
        <v>6</v>
      </c>
      <c r="I27" s="88">
        <f t="shared" si="25"/>
        <v>3</v>
      </c>
      <c r="J27" s="88">
        <f t="shared" si="25"/>
        <v>9</v>
      </c>
      <c r="K27" s="88">
        <f t="shared" si="25"/>
        <v>2</v>
      </c>
      <c r="L27" s="88">
        <f t="shared" si="25"/>
        <v>1</v>
      </c>
      <c r="M27" s="88">
        <f t="shared" si="25"/>
        <v>3</v>
      </c>
      <c r="N27" s="88">
        <f t="shared" si="25"/>
        <v>2</v>
      </c>
      <c r="O27" s="88">
        <f t="shared" si="25"/>
        <v>4</v>
      </c>
      <c r="P27" s="88">
        <f t="shared" si="25"/>
        <v>6</v>
      </c>
      <c r="Q27" s="88">
        <f t="shared" si="25"/>
        <v>2</v>
      </c>
      <c r="R27" s="88">
        <f t="shared" si="25"/>
        <v>3</v>
      </c>
      <c r="S27" s="88">
        <f t="shared" si="25"/>
        <v>6</v>
      </c>
      <c r="T27" s="88">
        <f t="shared" si="25"/>
        <v>4</v>
      </c>
      <c r="U27" s="88">
        <f t="shared" si="25"/>
        <v>0</v>
      </c>
      <c r="V27" s="88">
        <f t="shared" si="25"/>
        <v>4</v>
      </c>
      <c r="W27" s="88">
        <f t="shared" si="25"/>
        <v>4</v>
      </c>
      <c r="X27" s="88">
        <f t="shared" si="25"/>
        <v>1</v>
      </c>
      <c r="Y27" s="88">
        <f t="shared" si="25"/>
        <v>5</v>
      </c>
      <c r="Z27" s="88">
        <f t="shared" si="25"/>
        <v>0</v>
      </c>
      <c r="AA27" s="88">
        <f t="shared" si="25"/>
        <v>0</v>
      </c>
      <c r="AB27" s="88">
        <f t="shared" si="25"/>
        <v>24</v>
      </c>
      <c r="AC27" s="88">
        <f t="shared" si="25"/>
        <v>15</v>
      </c>
      <c r="AD27" s="88">
        <v>15</v>
      </c>
      <c r="AE27" s="88">
        <f t="shared" ref="AE27:AH27" si="26">SUM(AE26,AE24,AE17,AE12)</f>
        <v>360</v>
      </c>
      <c r="AF27" s="88">
        <f t="shared" si="26"/>
        <v>225</v>
      </c>
      <c r="AG27" s="19">
        <f t="shared" si="26"/>
        <v>585</v>
      </c>
      <c r="AH27" s="19">
        <f t="shared" si="26"/>
        <v>40</v>
      </c>
      <c r="AI27" s="19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</row>
    <row r="28" spans="1:50" ht="25.5" x14ac:dyDescent="0.2">
      <c r="A28" s="83" t="s">
        <v>39</v>
      </c>
      <c r="B28" s="83" t="s">
        <v>40</v>
      </c>
      <c r="C28" s="83" t="s">
        <v>93</v>
      </c>
      <c r="D28" s="84" t="s">
        <v>94</v>
      </c>
      <c r="E28" s="85">
        <v>0</v>
      </c>
      <c r="F28" s="85">
        <v>2</v>
      </c>
      <c r="G28" s="85">
        <v>1</v>
      </c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>
        <f t="shared" ref="AB28:AC28" si="27">E28+H28+K28+N28+Q28+T28+W28+Z28</f>
        <v>0</v>
      </c>
      <c r="AC28" s="85">
        <f t="shared" si="27"/>
        <v>2</v>
      </c>
      <c r="AD28" s="85">
        <v>15</v>
      </c>
      <c r="AE28" s="85">
        <f t="shared" ref="AE28:AE35" si="28">AB28*AD28</f>
        <v>0</v>
      </c>
      <c r="AF28" s="85">
        <f t="shared" ref="AF28:AF35" si="29">AC28*AD28</f>
        <v>30</v>
      </c>
      <c r="AG28" s="15">
        <f t="shared" ref="AG28:AG35" si="30">SUM(AE28:AF28)</f>
        <v>30</v>
      </c>
      <c r="AH28" s="15">
        <f t="shared" ref="AH28:AH35" si="31">Y28+V28+S28+P28+M28+J28+G28</f>
        <v>1</v>
      </c>
      <c r="AI28" s="15" t="s">
        <v>38</v>
      </c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</row>
    <row r="29" spans="1:50" ht="12.75" x14ac:dyDescent="0.2">
      <c r="A29" s="83" t="s">
        <v>39</v>
      </c>
      <c r="B29" s="83" t="s">
        <v>59</v>
      </c>
      <c r="C29" s="83" t="s">
        <v>95</v>
      </c>
      <c r="D29" s="84" t="s">
        <v>96</v>
      </c>
      <c r="E29" s="85"/>
      <c r="F29" s="85"/>
      <c r="G29" s="85"/>
      <c r="H29" s="85">
        <v>2</v>
      </c>
      <c r="I29" s="85">
        <v>2</v>
      </c>
      <c r="J29" s="85">
        <v>3</v>
      </c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>
        <f t="shared" ref="AB29:AC29" si="32">E29+H29+K29+N29+Q29+T29+W29+Z29</f>
        <v>2</v>
      </c>
      <c r="AC29" s="85">
        <f t="shared" si="32"/>
        <v>2</v>
      </c>
      <c r="AD29" s="85">
        <v>15</v>
      </c>
      <c r="AE29" s="85">
        <f t="shared" si="28"/>
        <v>30</v>
      </c>
      <c r="AF29" s="85">
        <f t="shared" si="29"/>
        <v>30</v>
      </c>
      <c r="AG29" s="15">
        <f t="shared" si="30"/>
        <v>60</v>
      </c>
      <c r="AH29" s="15">
        <f t="shared" si="31"/>
        <v>3</v>
      </c>
      <c r="AI29" s="15" t="s">
        <v>43</v>
      </c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</row>
    <row r="30" spans="1:50" ht="12.75" x14ac:dyDescent="0.2">
      <c r="A30" s="83" t="s">
        <v>39</v>
      </c>
      <c r="B30" s="83" t="s">
        <v>59</v>
      </c>
      <c r="C30" s="83" t="s">
        <v>97</v>
      </c>
      <c r="D30" s="84" t="s">
        <v>98</v>
      </c>
      <c r="E30" s="85"/>
      <c r="F30" s="85"/>
      <c r="G30" s="85"/>
      <c r="H30" s="85">
        <v>0</v>
      </c>
      <c r="I30" s="85">
        <v>2</v>
      </c>
      <c r="J30" s="85">
        <v>2</v>
      </c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>
        <f t="shared" ref="AB30:AC30" si="33">E30+H30+K30+N30+Q30+T30+W30+Z30</f>
        <v>0</v>
      </c>
      <c r="AC30" s="85">
        <f t="shared" si="33"/>
        <v>2</v>
      </c>
      <c r="AD30" s="85">
        <v>15</v>
      </c>
      <c r="AE30" s="85">
        <f t="shared" si="28"/>
        <v>0</v>
      </c>
      <c r="AF30" s="85">
        <f t="shared" si="29"/>
        <v>30</v>
      </c>
      <c r="AG30" s="15">
        <f t="shared" si="30"/>
        <v>30</v>
      </c>
      <c r="AH30" s="15">
        <f t="shared" si="31"/>
        <v>2</v>
      </c>
      <c r="AI30" s="15" t="s">
        <v>38</v>
      </c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</row>
    <row r="31" spans="1:50" ht="12.75" x14ac:dyDescent="0.2">
      <c r="A31" s="83" t="s">
        <v>65</v>
      </c>
      <c r="B31" s="83" t="s">
        <v>66</v>
      </c>
      <c r="C31" s="83" t="s">
        <v>99</v>
      </c>
      <c r="D31" s="84" t="s">
        <v>100</v>
      </c>
      <c r="E31" s="85"/>
      <c r="F31" s="85"/>
      <c r="G31" s="85"/>
      <c r="H31" s="85"/>
      <c r="I31" s="85"/>
      <c r="J31" s="85"/>
      <c r="K31" s="85">
        <v>2</v>
      </c>
      <c r="L31" s="85">
        <v>2</v>
      </c>
      <c r="M31" s="85">
        <v>4</v>
      </c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>
        <f t="shared" ref="AB31:AC31" si="34">E31+H31+K31+N31+Q31+T31+W31+Z31</f>
        <v>2</v>
      </c>
      <c r="AC31" s="85">
        <f t="shared" si="34"/>
        <v>2</v>
      </c>
      <c r="AD31" s="85">
        <v>15</v>
      </c>
      <c r="AE31" s="85">
        <f t="shared" si="28"/>
        <v>30</v>
      </c>
      <c r="AF31" s="85">
        <f t="shared" si="29"/>
        <v>30</v>
      </c>
      <c r="AG31" s="15">
        <f t="shared" si="30"/>
        <v>60</v>
      </c>
      <c r="AH31" s="15">
        <f t="shared" si="31"/>
        <v>4</v>
      </c>
      <c r="AI31" s="15" t="s">
        <v>43</v>
      </c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</row>
    <row r="32" spans="1:50" ht="12.75" x14ac:dyDescent="0.2">
      <c r="A32" s="83" t="s">
        <v>65</v>
      </c>
      <c r="B32" s="83" t="s">
        <v>66</v>
      </c>
      <c r="C32" s="98" t="s">
        <v>473</v>
      </c>
      <c r="D32" s="84" t="s">
        <v>101</v>
      </c>
      <c r="E32" s="85"/>
      <c r="F32" s="85"/>
      <c r="G32" s="85"/>
      <c r="H32" s="85"/>
      <c r="I32" s="85"/>
      <c r="J32" s="85"/>
      <c r="K32" s="85">
        <v>1</v>
      </c>
      <c r="L32" s="85">
        <v>3</v>
      </c>
      <c r="M32" s="85">
        <v>3</v>
      </c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>
        <f t="shared" ref="AB32:AC32" si="35">E32+H32+K32+N32+Q32+T32+W32+Z32</f>
        <v>1</v>
      </c>
      <c r="AC32" s="85">
        <f t="shared" si="35"/>
        <v>3</v>
      </c>
      <c r="AD32" s="85">
        <v>15</v>
      </c>
      <c r="AE32" s="85">
        <f t="shared" si="28"/>
        <v>15</v>
      </c>
      <c r="AF32" s="85">
        <f t="shared" si="29"/>
        <v>45</v>
      </c>
      <c r="AG32" s="15">
        <f t="shared" si="30"/>
        <v>60</v>
      </c>
      <c r="AH32" s="15">
        <f t="shared" si="31"/>
        <v>3</v>
      </c>
      <c r="AI32" s="15" t="s">
        <v>38</v>
      </c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</row>
    <row r="33" spans="1:50" ht="12.75" x14ac:dyDescent="0.2">
      <c r="A33" s="83" t="s">
        <v>65</v>
      </c>
      <c r="B33" s="83" t="s">
        <v>69</v>
      </c>
      <c r="C33" s="98" t="s">
        <v>474</v>
      </c>
      <c r="D33" s="84" t="s">
        <v>102</v>
      </c>
      <c r="E33" s="85"/>
      <c r="F33" s="85"/>
      <c r="G33" s="85"/>
      <c r="H33" s="85"/>
      <c r="I33" s="85"/>
      <c r="J33" s="85"/>
      <c r="K33" s="85"/>
      <c r="L33" s="85"/>
      <c r="M33" s="85"/>
      <c r="N33" s="85">
        <v>1</v>
      </c>
      <c r="O33" s="85">
        <v>3</v>
      </c>
      <c r="P33" s="85">
        <v>3</v>
      </c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>
        <f t="shared" ref="AB33:AC33" si="36">E33+H33+K33+N33+Q33+T33+W33+Z33</f>
        <v>1</v>
      </c>
      <c r="AC33" s="85">
        <f t="shared" si="36"/>
        <v>3</v>
      </c>
      <c r="AD33" s="85">
        <v>15</v>
      </c>
      <c r="AE33" s="85">
        <f t="shared" si="28"/>
        <v>15</v>
      </c>
      <c r="AF33" s="85">
        <f t="shared" si="29"/>
        <v>45</v>
      </c>
      <c r="AG33" s="15">
        <f t="shared" si="30"/>
        <v>60</v>
      </c>
      <c r="AH33" s="15">
        <f t="shared" si="31"/>
        <v>3</v>
      </c>
      <c r="AI33" s="15" t="s">
        <v>38</v>
      </c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</row>
    <row r="34" spans="1:50" ht="12.75" x14ac:dyDescent="0.2">
      <c r="A34" s="83" t="s">
        <v>65</v>
      </c>
      <c r="B34" s="83" t="s">
        <v>69</v>
      </c>
      <c r="C34" s="83" t="s">
        <v>103</v>
      </c>
      <c r="D34" s="84" t="s">
        <v>104</v>
      </c>
      <c r="E34" s="85"/>
      <c r="F34" s="85"/>
      <c r="G34" s="85"/>
      <c r="H34" s="85"/>
      <c r="I34" s="85"/>
      <c r="J34" s="85"/>
      <c r="K34" s="85"/>
      <c r="L34" s="85"/>
      <c r="M34" s="85"/>
      <c r="N34" s="85">
        <v>1</v>
      </c>
      <c r="O34" s="85">
        <v>2</v>
      </c>
      <c r="P34" s="85">
        <v>3</v>
      </c>
      <c r="Q34" s="85"/>
      <c r="R34" s="85"/>
      <c r="S34" s="85"/>
      <c r="T34" s="85">
        <v>0</v>
      </c>
      <c r="U34" s="85">
        <v>0</v>
      </c>
      <c r="V34" s="85">
        <v>0</v>
      </c>
      <c r="W34" s="85"/>
      <c r="X34" s="85"/>
      <c r="Y34" s="85"/>
      <c r="Z34" s="85"/>
      <c r="AA34" s="85"/>
      <c r="AB34" s="85">
        <f t="shared" ref="AB34:AC34" si="37">E34+H34+K34+N34+Q34+T34+W34+Z34</f>
        <v>1</v>
      </c>
      <c r="AC34" s="85">
        <f t="shared" si="37"/>
        <v>2</v>
      </c>
      <c r="AD34" s="85">
        <v>15</v>
      </c>
      <c r="AE34" s="85">
        <f t="shared" si="28"/>
        <v>15</v>
      </c>
      <c r="AF34" s="85">
        <f t="shared" si="29"/>
        <v>30</v>
      </c>
      <c r="AG34" s="15">
        <f t="shared" si="30"/>
        <v>45</v>
      </c>
      <c r="AH34" s="15">
        <f t="shared" si="31"/>
        <v>3</v>
      </c>
      <c r="AI34" s="15" t="s">
        <v>38</v>
      </c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</row>
    <row r="35" spans="1:50" ht="12.75" x14ac:dyDescent="0.2">
      <c r="A35" s="83" t="s">
        <v>50</v>
      </c>
      <c r="B35" s="83" t="s">
        <v>54</v>
      </c>
      <c r="C35" s="83" t="s">
        <v>105</v>
      </c>
      <c r="D35" s="84" t="s">
        <v>106</v>
      </c>
      <c r="E35" s="85"/>
      <c r="F35" s="85"/>
      <c r="G35" s="85"/>
      <c r="H35" s="85"/>
      <c r="I35" s="85"/>
      <c r="J35" s="85"/>
      <c r="K35" s="85"/>
      <c r="L35" s="85"/>
      <c r="M35" s="85"/>
      <c r="N35" s="100"/>
      <c r="O35" s="100"/>
      <c r="P35" s="100"/>
      <c r="Q35" s="85">
        <v>0</v>
      </c>
      <c r="R35" s="85">
        <v>2</v>
      </c>
      <c r="S35" s="85">
        <v>2</v>
      </c>
      <c r="T35" s="100"/>
      <c r="U35" s="100"/>
      <c r="V35" s="100"/>
      <c r="W35" s="85">
        <v>0</v>
      </c>
      <c r="X35" s="85">
        <v>0</v>
      </c>
      <c r="Y35" s="85">
        <v>0</v>
      </c>
      <c r="Z35" s="85"/>
      <c r="AA35" s="85"/>
      <c r="AB35" s="85">
        <f t="shared" ref="AB35:AC35" si="38">E35+H35+K35+N35+Q35+T35+W35+Z35</f>
        <v>0</v>
      </c>
      <c r="AC35" s="85">
        <f t="shared" si="38"/>
        <v>2</v>
      </c>
      <c r="AD35" s="85">
        <v>15</v>
      </c>
      <c r="AE35" s="85">
        <f t="shared" si="28"/>
        <v>0</v>
      </c>
      <c r="AF35" s="85">
        <f t="shared" si="29"/>
        <v>30</v>
      </c>
      <c r="AG35" s="15">
        <f t="shared" si="30"/>
        <v>30</v>
      </c>
      <c r="AH35" s="15">
        <f t="shared" si="31"/>
        <v>2</v>
      </c>
      <c r="AI35" s="15" t="s">
        <v>38</v>
      </c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</row>
    <row r="36" spans="1:50" ht="12.75" x14ac:dyDescent="0.2">
      <c r="A36" s="83"/>
      <c r="B36" s="83"/>
      <c r="C36" s="108" t="s">
        <v>107</v>
      </c>
      <c r="D36" s="107"/>
      <c r="E36" s="85">
        <f t="shared" ref="E36:AC36" si="39">SUM(E28:E35)</f>
        <v>0</v>
      </c>
      <c r="F36" s="85">
        <f t="shared" si="39"/>
        <v>2</v>
      </c>
      <c r="G36" s="85">
        <f t="shared" si="39"/>
        <v>1</v>
      </c>
      <c r="H36" s="85">
        <f t="shared" si="39"/>
        <v>2</v>
      </c>
      <c r="I36" s="85">
        <f t="shared" si="39"/>
        <v>4</v>
      </c>
      <c r="J36" s="85">
        <f t="shared" si="39"/>
        <v>5</v>
      </c>
      <c r="K36" s="85">
        <f t="shared" si="39"/>
        <v>3</v>
      </c>
      <c r="L36" s="85">
        <f t="shared" si="39"/>
        <v>5</v>
      </c>
      <c r="M36" s="85">
        <f t="shared" si="39"/>
        <v>7</v>
      </c>
      <c r="N36" s="85">
        <f t="shared" si="39"/>
        <v>2</v>
      </c>
      <c r="O36" s="85">
        <f t="shared" si="39"/>
        <v>5</v>
      </c>
      <c r="P36" s="85">
        <f t="shared" si="39"/>
        <v>6</v>
      </c>
      <c r="Q36" s="85">
        <f t="shared" si="39"/>
        <v>0</v>
      </c>
      <c r="R36" s="85">
        <f t="shared" si="39"/>
        <v>2</v>
      </c>
      <c r="S36" s="85">
        <f t="shared" si="39"/>
        <v>2</v>
      </c>
      <c r="T36" s="85">
        <f t="shared" si="39"/>
        <v>0</v>
      </c>
      <c r="U36" s="85">
        <f t="shared" si="39"/>
        <v>0</v>
      </c>
      <c r="V36" s="85">
        <f t="shared" si="39"/>
        <v>0</v>
      </c>
      <c r="W36" s="85">
        <f t="shared" si="39"/>
        <v>0</v>
      </c>
      <c r="X36" s="85">
        <f t="shared" si="39"/>
        <v>0</v>
      </c>
      <c r="Y36" s="85">
        <f t="shared" si="39"/>
        <v>0</v>
      </c>
      <c r="Z36" s="85">
        <f t="shared" si="39"/>
        <v>0</v>
      </c>
      <c r="AA36" s="85">
        <f t="shared" si="39"/>
        <v>0</v>
      </c>
      <c r="AB36" s="85">
        <f t="shared" si="39"/>
        <v>7</v>
      </c>
      <c r="AC36" s="85">
        <f t="shared" si="39"/>
        <v>18</v>
      </c>
      <c r="AD36" s="85" t="s">
        <v>108</v>
      </c>
      <c r="AE36" s="85">
        <f>SUM(AE28:AE35)</f>
        <v>105</v>
      </c>
      <c r="AF36" s="85">
        <f>SUM(AF29:AF35)</f>
        <v>240</v>
      </c>
      <c r="AG36" s="15">
        <f t="shared" ref="AG36:AH36" si="40">SUM(AG28:AG35)</f>
        <v>375</v>
      </c>
      <c r="AH36" s="15">
        <f t="shared" si="40"/>
        <v>21</v>
      </c>
      <c r="AI36" s="15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</row>
    <row r="37" spans="1:50" ht="12.75" x14ac:dyDescent="0.2">
      <c r="A37" s="83" t="s">
        <v>39</v>
      </c>
      <c r="B37" s="83" t="s">
        <v>40</v>
      </c>
      <c r="C37" s="83" t="s">
        <v>109</v>
      </c>
      <c r="D37" s="84" t="s">
        <v>110</v>
      </c>
      <c r="E37" s="85">
        <v>2</v>
      </c>
      <c r="F37" s="85">
        <v>2</v>
      </c>
      <c r="G37" s="85">
        <v>4</v>
      </c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>
        <f t="shared" ref="AB37:AC37" si="41">E37+H37+K37+N37+Q37+T37+W37+Z37</f>
        <v>2</v>
      </c>
      <c r="AC37" s="85">
        <f t="shared" si="41"/>
        <v>2</v>
      </c>
      <c r="AD37" s="85">
        <v>15</v>
      </c>
      <c r="AE37" s="85">
        <f t="shared" ref="AE37:AE41" si="42">AB37*AD37</f>
        <v>30</v>
      </c>
      <c r="AF37" s="85">
        <f t="shared" ref="AF37:AF41" si="43">AC37*AD37</f>
        <v>30</v>
      </c>
      <c r="AG37" s="15">
        <f t="shared" ref="AG37:AG41" si="44">SUM(AE37:AF37)</f>
        <v>60</v>
      </c>
      <c r="AH37" s="15">
        <f t="shared" ref="AH37:AH41" si="45">Y37+V37+S37+P37+M37+J37+G37</f>
        <v>4</v>
      </c>
      <c r="AI37" s="15" t="s">
        <v>43</v>
      </c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</row>
    <row r="38" spans="1:50" ht="12.75" x14ac:dyDescent="0.2">
      <c r="A38" s="83" t="s">
        <v>39</v>
      </c>
      <c r="B38" s="83" t="s">
        <v>59</v>
      </c>
      <c r="C38" s="83" t="s">
        <v>111</v>
      </c>
      <c r="D38" s="84" t="s">
        <v>112</v>
      </c>
      <c r="E38" s="85"/>
      <c r="F38" s="85"/>
      <c r="G38" s="85"/>
      <c r="H38" s="85">
        <v>1</v>
      </c>
      <c r="I38" s="85">
        <v>2</v>
      </c>
      <c r="J38" s="85">
        <v>3</v>
      </c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>
        <f t="shared" ref="AB38:AC38" si="46">E38+H38+K38+N38+Q38+T38+W38+Z38</f>
        <v>1</v>
      </c>
      <c r="AC38" s="85">
        <f t="shared" si="46"/>
        <v>2</v>
      </c>
      <c r="AD38" s="85">
        <v>15</v>
      </c>
      <c r="AE38" s="85">
        <f t="shared" si="42"/>
        <v>15</v>
      </c>
      <c r="AF38" s="85">
        <f t="shared" si="43"/>
        <v>30</v>
      </c>
      <c r="AG38" s="15">
        <f t="shared" si="44"/>
        <v>45</v>
      </c>
      <c r="AH38" s="15">
        <f t="shared" si="45"/>
        <v>3</v>
      </c>
      <c r="AI38" s="15" t="s">
        <v>43</v>
      </c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</row>
    <row r="39" spans="1:50" ht="12.75" x14ac:dyDescent="0.2">
      <c r="A39" s="83" t="s">
        <v>50</v>
      </c>
      <c r="B39" s="83" t="s">
        <v>54</v>
      </c>
      <c r="C39" s="83" t="s">
        <v>113</v>
      </c>
      <c r="D39" s="84" t="s">
        <v>114</v>
      </c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>
        <v>1</v>
      </c>
      <c r="R39" s="85">
        <v>1</v>
      </c>
      <c r="S39" s="85">
        <v>2</v>
      </c>
      <c r="T39" s="85"/>
      <c r="U39" s="85"/>
      <c r="V39" s="85"/>
      <c r="W39" s="85">
        <v>0</v>
      </c>
      <c r="X39" s="85">
        <v>0</v>
      </c>
      <c r="Y39" s="85">
        <v>0</v>
      </c>
      <c r="Z39" s="85"/>
      <c r="AA39" s="85"/>
      <c r="AB39" s="85">
        <f t="shared" ref="AB39:AC39" si="47">E39+H39+K39+N39+Q39+T39+W39+Z39</f>
        <v>1</v>
      </c>
      <c r="AC39" s="85">
        <f t="shared" si="47"/>
        <v>1</v>
      </c>
      <c r="AD39" s="85">
        <v>15</v>
      </c>
      <c r="AE39" s="85">
        <f t="shared" si="42"/>
        <v>15</v>
      </c>
      <c r="AF39" s="85">
        <f t="shared" si="43"/>
        <v>15</v>
      </c>
      <c r="AG39" s="15">
        <f t="shared" si="44"/>
        <v>30</v>
      </c>
      <c r="AH39" s="15">
        <f t="shared" si="45"/>
        <v>2</v>
      </c>
      <c r="AI39" s="15" t="s">
        <v>38</v>
      </c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</row>
    <row r="40" spans="1:50" ht="12.75" x14ac:dyDescent="0.2">
      <c r="A40" s="83" t="s">
        <v>65</v>
      </c>
      <c r="B40" s="83" t="s">
        <v>66</v>
      </c>
      <c r="C40" s="98" t="s">
        <v>475</v>
      </c>
      <c r="D40" s="84" t="s">
        <v>115</v>
      </c>
      <c r="E40" s="85"/>
      <c r="F40" s="85"/>
      <c r="G40" s="85"/>
      <c r="H40" s="85"/>
      <c r="I40" s="85"/>
      <c r="J40" s="85"/>
      <c r="K40" s="85">
        <v>0</v>
      </c>
      <c r="L40" s="85">
        <v>4</v>
      </c>
      <c r="M40" s="85">
        <v>3</v>
      </c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>
        <f t="shared" ref="AB40:AC40" si="48">E40+H40+K40+N40+Q40+T40+W40+Z40</f>
        <v>0</v>
      </c>
      <c r="AC40" s="85">
        <f t="shared" si="48"/>
        <v>4</v>
      </c>
      <c r="AD40" s="85">
        <v>15</v>
      </c>
      <c r="AE40" s="85">
        <f t="shared" si="42"/>
        <v>0</v>
      </c>
      <c r="AF40" s="85">
        <f t="shared" si="43"/>
        <v>60</v>
      </c>
      <c r="AG40" s="15">
        <f t="shared" si="44"/>
        <v>60</v>
      </c>
      <c r="AH40" s="15">
        <f t="shared" si="45"/>
        <v>3</v>
      </c>
      <c r="AI40" s="15" t="s">
        <v>38</v>
      </c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</row>
    <row r="41" spans="1:50" ht="12.75" x14ac:dyDescent="0.2">
      <c r="A41" s="83" t="s">
        <v>65</v>
      </c>
      <c r="B41" s="83" t="s">
        <v>69</v>
      </c>
      <c r="C41" s="98" t="s">
        <v>476</v>
      </c>
      <c r="D41" s="84" t="s">
        <v>116</v>
      </c>
      <c r="E41" s="85"/>
      <c r="F41" s="85"/>
      <c r="G41" s="85"/>
      <c r="H41" s="85"/>
      <c r="I41" s="85"/>
      <c r="J41" s="85"/>
      <c r="K41" s="85"/>
      <c r="L41" s="85"/>
      <c r="M41" s="85"/>
      <c r="N41" s="85">
        <v>0</v>
      </c>
      <c r="O41" s="85">
        <v>4</v>
      </c>
      <c r="P41" s="85">
        <v>3</v>
      </c>
      <c r="Q41" s="100"/>
      <c r="R41" s="100"/>
      <c r="S41" s="100"/>
      <c r="T41" s="85"/>
      <c r="U41" s="85"/>
      <c r="V41" s="85"/>
      <c r="W41" s="85"/>
      <c r="X41" s="85"/>
      <c r="Y41" s="85"/>
      <c r="Z41" s="85"/>
      <c r="AA41" s="85"/>
      <c r="AB41" s="85">
        <f t="shared" ref="AB41:AC41" si="49">E41+H41+K41+N41+Q41+T41+W41+Z41</f>
        <v>0</v>
      </c>
      <c r="AC41" s="85">
        <f t="shared" si="49"/>
        <v>4</v>
      </c>
      <c r="AD41" s="85">
        <v>15</v>
      </c>
      <c r="AE41" s="85">
        <f t="shared" si="42"/>
        <v>0</v>
      </c>
      <c r="AF41" s="85">
        <f t="shared" si="43"/>
        <v>60</v>
      </c>
      <c r="AG41" s="15">
        <f t="shared" si="44"/>
        <v>60</v>
      </c>
      <c r="AH41" s="15">
        <f t="shared" si="45"/>
        <v>3</v>
      </c>
      <c r="AI41" s="15" t="s">
        <v>38</v>
      </c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</row>
    <row r="42" spans="1:50" ht="12.75" x14ac:dyDescent="0.2">
      <c r="A42" s="83"/>
      <c r="B42" s="83"/>
      <c r="C42" s="108" t="s">
        <v>117</v>
      </c>
      <c r="D42" s="107"/>
      <c r="E42" s="85">
        <f t="shared" ref="E42:AC42" si="50">SUM(E37:E41)</f>
        <v>2</v>
      </c>
      <c r="F42" s="85">
        <f t="shared" si="50"/>
        <v>2</v>
      </c>
      <c r="G42" s="85">
        <f t="shared" si="50"/>
        <v>4</v>
      </c>
      <c r="H42" s="85">
        <f t="shared" si="50"/>
        <v>1</v>
      </c>
      <c r="I42" s="85">
        <f t="shared" si="50"/>
        <v>2</v>
      </c>
      <c r="J42" s="85">
        <f t="shared" si="50"/>
        <v>3</v>
      </c>
      <c r="K42" s="85">
        <f t="shared" si="50"/>
        <v>0</v>
      </c>
      <c r="L42" s="85">
        <f t="shared" si="50"/>
        <v>4</v>
      </c>
      <c r="M42" s="85">
        <f t="shared" si="50"/>
        <v>3</v>
      </c>
      <c r="N42" s="85">
        <f t="shared" si="50"/>
        <v>0</v>
      </c>
      <c r="O42" s="85">
        <f t="shared" si="50"/>
        <v>4</v>
      </c>
      <c r="P42" s="85">
        <f t="shared" si="50"/>
        <v>3</v>
      </c>
      <c r="Q42" s="85">
        <f t="shared" si="50"/>
        <v>1</v>
      </c>
      <c r="R42" s="85">
        <f t="shared" si="50"/>
        <v>1</v>
      </c>
      <c r="S42" s="85">
        <f t="shared" si="50"/>
        <v>2</v>
      </c>
      <c r="T42" s="85">
        <f t="shared" si="50"/>
        <v>0</v>
      </c>
      <c r="U42" s="85">
        <f t="shared" si="50"/>
        <v>0</v>
      </c>
      <c r="V42" s="85">
        <f t="shared" si="50"/>
        <v>0</v>
      </c>
      <c r="W42" s="85">
        <f t="shared" si="50"/>
        <v>0</v>
      </c>
      <c r="X42" s="85">
        <f t="shared" si="50"/>
        <v>0</v>
      </c>
      <c r="Y42" s="85">
        <f t="shared" si="50"/>
        <v>0</v>
      </c>
      <c r="Z42" s="85">
        <f t="shared" si="50"/>
        <v>0</v>
      </c>
      <c r="AA42" s="85">
        <f t="shared" si="50"/>
        <v>0</v>
      </c>
      <c r="AB42" s="88">
        <f t="shared" si="50"/>
        <v>4</v>
      </c>
      <c r="AC42" s="85">
        <f t="shared" si="50"/>
        <v>13</v>
      </c>
      <c r="AD42" s="85" t="s">
        <v>108</v>
      </c>
      <c r="AE42" s="85">
        <f t="shared" ref="AE42:AH42" si="51">SUM(AE37:AE41)</f>
        <v>60</v>
      </c>
      <c r="AF42" s="85">
        <f t="shared" si="51"/>
        <v>195</v>
      </c>
      <c r="AG42" s="15">
        <f t="shared" si="51"/>
        <v>255</v>
      </c>
      <c r="AH42" s="15">
        <f t="shared" si="51"/>
        <v>15</v>
      </c>
      <c r="AI42" s="15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</row>
    <row r="43" spans="1:50" ht="38.25" x14ac:dyDescent="0.2">
      <c r="A43" s="83" t="s">
        <v>39</v>
      </c>
      <c r="B43" s="83" t="s">
        <v>59</v>
      </c>
      <c r="C43" s="83" t="s">
        <v>118</v>
      </c>
      <c r="D43" s="84" t="s">
        <v>119</v>
      </c>
      <c r="E43" s="85"/>
      <c r="F43" s="85"/>
      <c r="G43" s="85"/>
      <c r="H43" s="85">
        <v>0</v>
      </c>
      <c r="I43" s="85">
        <v>2</v>
      </c>
      <c r="J43" s="85">
        <v>1</v>
      </c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>
        <f t="shared" ref="AB43:AC43" si="52">E43+H43+K43+N43+Q43+T43+W43+Z43</f>
        <v>0</v>
      </c>
      <c r="AC43" s="85">
        <f t="shared" si="52"/>
        <v>2</v>
      </c>
      <c r="AD43" s="85">
        <v>15</v>
      </c>
      <c r="AE43" s="85">
        <f t="shared" ref="AE43:AE54" si="53">AB43*AD43</f>
        <v>0</v>
      </c>
      <c r="AF43" s="85">
        <f t="shared" ref="AF43:AF54" si="54">AC43*AD43</f>
        <v>30</v>
      </c>
      <c r="AG43" s="15">
        <f t="shared" ref="AG43:AG54" si="55">SUM(AE43:AF43)</f>
        <v>30</v>
      </c>
      <c r="AH43" s="15">
        <f t="shared" ref="AH43:AH47" si="56">Y43+V43+S43+P43+M43+J43+G43</f>
        <v>1</v>
      </c>
      <c r="AI43" s="15" t="s">
        <v>38</v>
      </c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</row>
    <row r="44" spans="1:50" ht="25.5" x14ac:dyDescent="0.2">
      <c r="A44" s="83" t="s">
        <v>39</v>
      </c>
      <c r="B44" s="83" t="s">
        <v>40</v>
      </c>
      <c r="C44" s="83" t="s">
        <v>120</v>
      </c>
      <c r="D44" s="84" t="s">
        <v>121</v>
      </c>
      <c r="E44" s="85">
        <v>2</v>
      </c>
      <c r="F44" s="85">
        <v>2</v>
      </c>
      <c r="G44" s="85">
        <v>3</v>
      </c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>
        <f t="shared" ref="AB44:AC44" si="57">E44+H44+K44+N44+Q44+T44+W44+Z44</f>
        <v>2</v>
      </c>
      <c r="AC44" s="85">
        <f t="shared" si="57"/>
        <v>2</v>
      </c>
      <c r="AD44" s="85">
        <v>15</v>
      </c>
      <c r="AE44" s="85">
        <f t="shared" si="53"/>
        <v>30</v>
      </c>
      <c r="AF44" s="85">
        <f t="shared" si="54"/>
        <v>30</v>
      </c>
      <c r="AG44" s="15">
        <f t="shared" si="55"/>
        <v>60</v>
      </c>
      <c r="AH44" s="15">
        <f t="shared" si="56"/>
        <v>3</v>
      </c>
      <c r="AI44" s="15" t="s">
        <v>43</v>
      </c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</row>
    <row r="45" spans="1:50" ht="25.5" x14ac:dyDescent="0.2">
      <c r="A45" s="83" t="s">
        <v>39</v>
      </c>
      <c r="B45" s="83" t="s">
        <v>59</v>
      </c>
      <c r="C45" s="83" t="s">
        <v>122</v>
      </c>
      <c r="D45" s="84" t="s">
        <v>123</v>
      </c>
      <c r="E45" s="85"/>
      <c r="F45" s="85"/>
      <c r="G45" s="85"/>
      <c r="H45" s="85">
        <v>0</v>
      </c>
      <c r="I45" s="85">
        <v>2</v>
      </c>
      <c r="J45" s="85">
        <v>2</v>
      </c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>
        <f t="shared" ref="AB45:AC45" si="58">E45+H45+K45+N45+Q45+T45+W45+Z45</f>
        <v>0</v>
      </c>
      <c r="AC45" s="85">
        <f t="shared" si="58"/>
        <v>2</v>
      </c>
      <c r="AD45" s="85">
        <v>15</v>
      </c>
      <c r="AE45" s="85">
        <f t="shared" si="53"/>
        <v>0</v>
      </c>
      <c r="AF45" s="85">
        <f t="shared" si="54"/>
        <v>30</v>
      </c>
      <c r="AG45" s="15">
        <f t="shared" si="55"/>
        <v>30</v>
      </c>
      <c r="AH45" s="15">
        <f t="shared" si="56"/>
        <v>2</v>
      </c>
      <c r="AI45" s="15" t="s">
        <v>38</v>
      </c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</row>
    <row r="46" spans="1:50" ht="12.75" x14ac:dyDescent="0.2">
      <c r="A46" s="83" t="s">
        <v>65</v>
      </c>
      <c r="B46" s="83" t="s">
        <v>66</v>
      </c>
      <c r="C46" s="83" t="s">
        <v>124</v>
      </c>
      <c r="D46" s="84" t="s">
        <v>125</v>
      </c>
      <c r="E46" s="85"/>
      <c r="F46" s="85"/>
      <c r="G46" s="85"/>
      <c r="H46" s="85"/>
      <c r="I46" s="85"/>
      <c r="J46" s="85"/>
      <c r="K46" s="85">
        <v>1</v>
      </c>
      <c r="L46" s="85">
        <v>1</v>
      </c>
      <c r="M46" s="85">
        <v>2</v>
      </c>
      <c r="N46" s="85"/>
      <c r="O46" s="85"/>
      <c r="P46" s="85"/>
      <c r="Q46" s="85"/>
      <c r="R46" s="85"/>
      <c r="S46" s="85"/>
      <c r="T46" s="85"/>
      <c r="U46" s="85"/>
      <c r="V46" s="85"/>
      <c r="W46" s="101"/>
      <c r="X46" s="101"/>
      <c r="Y46" s="101"/>
      <c r="Z46" s="85"/>
      <c r="AA46" s="85"/>
      <c r="AB46" s="85">
        <f t="shared" ref="AB46:AC46" si="59">E46+H46+K46+N46+Q46+T46+W46+Z46</f>
        <v>1</v>
      </c>
      <c r="AC46" s="85">
        <f t="shared" si="59"/>
        <v>1</v>
      </c>
      <c r="AD46" s="85">
        <v>15</v>
      </c>
      <c r="AE46" s="85">
        <f t="shared" si="53"/>
        <v>15</v>
      </c>
      <c r="AF46" s="85">
        <f t="shared" si="54"/>
        <v>15</v>
      </c>
      <c r="AG46" s="15">
        <f t="shared" si="55"/>
        <v>30</v>
      </c>
      <c r="AH46" s="15">
        <f t="shared" si="56"/>
        <v>2</v>
      </c>
      <c r="AI46" s="15" t="s">
        <v>43</v>
      </c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</row>
    <row r="47" spans="1:50" ht="25.5" x14ac:dyDescent="0.2">
      <c r="A47" s="83" t="s">
        <v>65</v>
      </c>
      <c r="B47" s="83" t="s">
        <v>69</v>
      </c>
      <c r="C47" s="83" t="s">
        <v>126</v>
      </c>
      <c r="D47" s="84" t="s">
        <v>127</v>
      </c>
      <c r="E47" s="88"/>
      <c r="F47" s="88"/>
      <c r="G47" s="88"/>
      <c r="H47" s="88"/>
      <c r="I47" s="88"/>
      <c r="J47" s="88"/>
      <c r="K47" s="99"/>
      <c r="L47" s="99"/>
      <c r="M47" s="99"/>
      <c r="N47" s="85">
        <v>2</v>
      </c>
      <c r="O47" s="85">
        <v>2</v>
      </c>
      <c r="P47" s="85">
        <v>4</v>
      </c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>
        <f t="shared" ref="AB47:AC47" si="60">E47+H47+K47+N47+Q47+T47+W47+Z47</f>
        <v>2</v>
      </c>
      <c r="AC47" s="85">
        <f t="shared" si="60"/>
        <v>2</v>
      </c>
      <c r="AD47" s="85">
        <v>15</v>
      </c>
      <c r="AE47" s="85">
        <f t="shared" si="53"/>
        <v>30</v>
      </c>
      <c r="AF47" s="85">
        <f t="shared" si="54"/>
        <v>30</v>
      </c>
      <c r="AG47" s="15">
        <f t="shared" si="55"/>
        <v>60</v>
      </c>
      <c r="AH47" s="15">
        <f t="shared" si="56"/>
        <v>4</v>
      </c>
      <c r="AI47" s="15" t="s">
        <v>38</v>
      </c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</row>
    <row r="48" spans="1:50" ht="12.75" x14ac:dyDescent="0.2">
      <c r="A48" s="83"/>
      <c r="B48" s="83"/>
      <c r="C48" s="108" t="s">
        <v>128</v>
      </c>
      <c r="D48" s="107"/>
      <c r="E48" s="85">
        <f t="shared" ref="E48:AA48" si="61">SUM(E43:E47)</f>
        <v>2</v>
      </c>
      <c r="F48" s="85">
        <f t="shared" si="61"/>
        <v>2</v>
      </c>
      <c r="G48" s="85">
        <f t="shared" si="61"/>
        <v>3</v>
      </c>
      <c r="H48" s="85">
        <f t="shared" si="61"/>
        <v>0</v>
      </c>
      <c r="I48" s="85">
        <f t="shared" si="61"/>
        <v>4</v>
      </c>
      <c r="J48" s="85">
        <f t="shared" si="61"/>
        <v>3</v>
      </c>
      <c r="K48" s="85">
        <f t="shared" si="61"/>
        <v>1</v>
      </c>
      <c r="L48" s="85">
        <f t="shared" si="61"/>
        <v>1</v>
      </c>
      <c r="M48" s="85">
        <f t="shared" si="61"/>
        <v>2</v>
      </c>
      <c r="N48" s="85">
        <f t="shared" si="61"/>
        <v>2</v>
      </c>
      <c r="O48" s="85">
        <f t="shared" si="61"/>
        <v>2</v>
      </c>
      <c r="P48" s="85">
        <f t="shared" si="61"/>
        <v>4</v>
      </c>
      <c r="Q48" s="85">
        <f t="shared" si="61"/>
        <v>0</v>
      </c>
      <c r="R48" s="85">
        <f t="shared" si="61"/>
        <v>0</v>
      </c>
      <c r="S48" s="85">
        <f t="shared" si="61"/>
        <v>0</v>
      </c>
      <c r="T48" s="85">
        <f t="shared" si="61"/>
        <v>0</v>
      </c>
      <c r="U48" s="85">
        <f t="shared" si="61"/>
        <v>0</v>
      </c>
      <c r="V48" s="85">
        <f t="shared" si="61"/>
        <v>0</v>
      </c>
      <c r="W48" s="85">
        <f t="shared" si="61"/>
        <v>0</v>
      </c>
      <c r="X48" s="85">
        <f t="shared" si="61"/>
        <v>0</v>
      </c>
      <c r="Y48" s="85">
        <f t="shared" si="61"/>
        <v>0</v>
      </c>
      <c r="Z48" s="85">
        <f t="shared" si="61"/>
        <v>0</v>
      </c>
      <c r="AA48" s="85">
        <f t="shared" si="61"/>
        <v>0</v>
      </c>
      <c r="AB48" s="88">
        <f t="shared" ref="AB48:AC48" si="62">E48+H48+K48+N48+Q48+T48+W48+Z48</f>
        <v>5</v>
      </c>
      <c r="AC48" s="85">
        <f t="shared" si="62"/>
        <v>9</v>
      </c>
      <c r="AD48" s="85">
        <v>15</v>
      </c>
      <c r="AE48" s="85">
        <f t="shared" si="53"/>
        <v>75</v>
      </c>
      <c r="AF48" s="85">
        <f t="shared" si="54"/>
        <v>135</v>
      </c>
      <c r="AG48" s="15">
        <f t="shared" si="55"/>
        <v>210</v>
      </c>
      <c r="AH48" s="15">
        <f>SUM(AH43:AH47)</f>
        <v>12</v>
      </c>
      <c r="AI48" s="15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</row>
    <row r="49" spans="1:50" ht="12.75" x14ac:dyDescent="0.2">
      <c r="A49" s="83" t="s">
        <v>39</v>
      </c>
      <c r="B49" s="83" t="s">
        <v>40</v>
      </c>
      <c r="C49" s="83" t="s">
        <v>129</v>
      </c>
      <c r="D49" s="84" t="s">
        <v>130</v>
      </c>
      <c r="E49" s="85">
        <v>0</v>
      </c>
      <c r="F49" s="85">
        <v>2</v>
      </c>
      <c r="G49" s="85">
        <v>2</v>
      </c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>
        <f t="shared" ref="AB49:AC49" si="63">E49+H49+K49+N49+Q49+T49+W49+Z49</f>
        <v>0</v>
      </c>
      <c r="AC49" s="85">
        <f t="shared" si="63"/>
        <v>2</v>
      </c>
      <c r="AD49" s="85">
        <v>15</v>
      </c>
      <c r="AE49" s="85">
        <f t="shared" si="53"/>
        <v>0</v>
      </c>
      <c r="AF49" s="85">
        <f t="shared" si="54"/>
        <v>30</v>
      </c>
      <c r="AG49" s="15">
        <f t="shared" si="55"/>
        <v>30</v>
      </c>
      <c r="AH49" s="15">
        <f t="shared" ref="AH49:AH54" si="64">Y49+V49+S49+P49+M49+J49+G49</f>
        <v>2</v>
      </c>
      <c r="AI49" s="15" t="s">
        <v>43</v>
      </c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</row>
    <row r="50" spans="1:50" ht="12.75" x14ac:dyDescent="0.2">
      <c r="A50" s="83" t="s">
        <v>39</v>
      </c>
      <c r="B50" s="83" t="s">
        <v>59</v>
      </c>
      <c r="C50" s="83" t="s">
        <v>131</v>
      </c>
      <c r="D50" s="84" t="s">
        <v>132</v>
      </c>
      <c r="E50" s="85"/>
      <c r="F50" s="85"/>
      <c r="G50" s="85"/>
      <c r="H50" s="85">
        <v>0</v>
      </c>
      <c r="I50" s="85">
        <v>1</v>
      </c>
      <c r="J50" s="85">
        <v>1</v>
      </c>
      <c r="K50" s="100"/>
      <c r="L50" s="100"/>
      <c r="M50" s="100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>
        <f t="shared" ref="AB50:AC50" si="65">E50+H50+K50+N50+Q50+T50+W50+Z50</f>
        <v>0</v>
      </c>
      <c r="AC50" s="85">
        <f t="shared" si="65"/>
        <v>1</v>
      </c>
      <c r="AD50" s="85">
        <v>15</v>
      </c>
      <c r="AE50" s="85">
        <f t="shared" si="53"/>
        <v>0</v>
      </c>
      <c r="AF50" s="85">
        <f t="shared" si="54"/>
        <v>15</v>
      </c>
      <c r="AG50" s="15">
        <f t="shared" si="55"/>
        <v>15</v>
      </c>
      <c r="AH50" s="15">
        <f t="shared" si="64"/>
        <v>1</v>
      </c>
      <c r="AI50" s="15" t="s">
        <v>38</v>
      </c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</row>
    <row r="51" spans="1:50" ht="12.75" x14ac:dyDescent="0.2">
      <c r="A51" s="83" t="s">
        <v>65</v>
      </c>
      <c r="B51" s="83" t="s">
        <v>66</v>
      </c>
      <c r="C51" s="83" t="s">
        <v>133</v>
      </c>
      <c r="D51" s="84" t="s">
        <v>134</v>
      </c>
      <c r="E51" s="85"/>
      <c r="F51" s="85"/>
      <c r="G51" s="85"/>
      <c r="H51" s="85"/>
      <c r="I51" s="85"/>
      <c r="J51" s="85"/>
      <c r="K51" s="85">
        <v>0</v>
      </c>
      <c r="L51" s="85">
        <v>1</v>
      </c>
      <c r="M51" s="85">
        <v>1</v>
      </c>
      <c r="N51" s="85"/>
      <c r="O51" s="85"/>
      <c r="P51" s="85"/>
      <c r="Q51" s="100"/>
      <c r="R51" s="100"/>
      <c r="S51" s="100"/>
      <c r="T51" s="85"/>
      <c r="U51" s="85"/>
      <c r="V51" s="85"/>
      <c r="W51" s="85"/>
      <c r="X51" s="85"/>
      <c r="Y51" s="85"/>
      <c r="Z51" s="85"/>
      <c r="AA51" s="85"/>
      <c r="AB51" s="85">
        <f t="shared" ref="AB51:AC51" si="66">E51+H51+K51+N51+Q51+T51+W51+Z51</f>
        <v>0</v>
      </c>
      <c r="AC51" s="85">
        <f t="shared" si="66"/>
        <v>1</v>
      </c>
      <c r="AD51" s="85">
        <v>15</v>
      </c>
      <c r="AE51" s="85">
        <f t="shared" si="53"/>
        <v>0</v>
      </c>
      <c r="AF51" s="85">
        <f t="shared" si="54"/>
        <v>15</v>
      </c>
      <c r="AG51" s="15">
        <f t="shared" si="55"/>
        <v>15</v>
      </c>
      <c r="AH51" s="15">
        <f t="shared" si="64"/>
        <v>1</v>
      </c>
      <c r="AI51" s="15" t="s">
        <v>38</v>
      </c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</row>
    <row r="52" spans="1:50" ht="12.75" x14ac:dyDescent="0.2">
      <c r="A52" s="83" t="s">
        <v>65</v>
      </c>
      <c r="B52" s="83" t="s">
        <v>69</v>
      </c>
      <c r="C52" s="83" t="s">
        <v>135</v>
      </c>
      <c r="D52" s="84" t="s">
        <v>136</v>
      </c>
      <c r="E52" s="85"/>
      <c r="F52" s="85"/>
      <c r="G52" s="85"/>
      <c r="H52" s="85"/>
      <c r="I52" s="85"/>
      <c r="J52" s="85"/>
      <c r="K52" s="101"/>
      <c r="L52" s="101"/>
      <c r="M52" s="101"/>
      <c r="N52" s="85">
        <v>1</v>
      </c>
      <c r="O52" s="85">
        <v>1</v>
      </c>
      <c r="P52" s="85">
        <v>2</v>
      </c>
      <c r="Q52" s="100"/>
      <c r="R52" s="100"/>
      <c r="S52" s="100"/>
      <c r="T52" s="85"/>
      <c r="U52" s="85"/>
      <c r="V52" s="85"/>
      <c r="W52" s="85"/>
      <c r="X52" s="85"/>
      <c r="Y52" s="85"/>
      <c r="Z52" s="85"/>
      <c r="AA52" s="85"/>
      <c r="AB52" s="85">
        <f t="shared" ref="AB52:AC52" si="67">E52+H52+K52+N52+Q52+T52+W52+Z52</f>
        <v>1</v>
      </c>
      <c r="AC52" s="85">
        <f t="shared" si="67"/>
        <v>1</v>
      </c>
      <c r="AD52" s="85">
        <v>15</v>
      </c>
      <c r="AE52" s="85">
        <f t="shared" si="53"/>
        <v>15</v>
      </c>
      <c r="AF52" s="85">
        <f t="shared" si="54"/>
        <v>15</v>
      </c>
      <c r="AG52" s="15">
        <f t="shared" si="55"/>
        <v>30</v>
      </c>
      <c r="AH52" s="15">
        <f t="shared" si="64"/>
        <v>2</v>
      </c>
      <c r="AI52" s="15" t="s">
        <v>43</v>
      </c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</row>
    <row r="53" spans="1:50" ht="12.75" x14ac:dyDescent="0.2">
      <c r="A53" s="83" t="s">
        <v>50</v>
      </c>
      <c r="B53" s="83" t="s">
        <v>54</v>
      </c>
      <c r="C53" s="83" t="s">
        <v>137</v>
      </c>
      <c r="D53" s="84" t="s">
        <v>138</v>
      </c>
      <c r="E53" s="88"/>
      <c r="F53" s="88"/>
      <c r="G53" s="88"/>
      <c r="H53" s="88"/>
      <c r="I53" s="88"/>
      <c r="J53" s="88"/>
      <c r="K53" s="99"/>
      <c r="L53" s="99"/>
      <c r="M53" s="99"/>
      <c r="N53" s="88"/>
      <c r="O53" s="88"/>
      <c r="P53" s="88"/>
      <c r="Q53" s="85">
        <v>0</v>
      </c>
      <c r="R53" s="85">
        <v>2</v>
      </c>
      <c r="S53" s="85">
        <v>1</v>
      </c>
      <c r="T53" s="85"/>
      <c r="U53" s="85"/>
      <c r="V53" s="85"/>
      <c r="W53" s="85"/>
      <c r="X53" s="85"/>
      <c r="Y53" s="85"/>
      <c r="Z53" s="85"/>
      <c r="AA53" s="85"/>
      <c r="AB53" s="85">
        <f t="shared" ref="AB53:AC53" si="68">E53+H53+K53+N53+Q53+T53+W53+Z53</f>
        <v>0</v>
      </c>
      <c r="AC53" s="85">
        <f t="shared" si="68"/>
        <v>2</v>
      </c>
      <c r="AD53" s="85">
        <v>15</v>
      </c>
      <c r="AE53" s="85">
        <f t="shared" si="53"/>
        <v>0</v>
      </c>
      <c r="AF53" s="85">
        <f t="shared" si="54"/>
        <v>30</v>
      </c>
      <c r="AG53" s="15">
        <f t="shared" si="55"/>
        <v>30</v>
      </c>
      <c r="AH53" s="15">
        <f t="shared" si="64"/>
        <v>1</v>
      </c>
      <c r="AI53" s="15" t="s">
        <v>38</v>
      </c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</row>
    <row r="54" spans="1:50" ht="12.75" x14ac:dyDescent="0.2">
      <c r="A54" s="83" t="s">
        <v>50</v>
      </c>
      <c r="B54" s="83" t="s">
        <v>51</v>
      </c>
      <c r="C54" s="83" t="s">
        <v>139</v>
      </c>
      <c r="D54" s="84" t="s">
        <v>140</v>
      </c>
      <c r="E54" s="88"/>
      <c r="F54" s="88"/>
      <c r="G54" s="88"/>
      <c r="H54" s="88"/>
      <c r="I54" s="88"/>
      <c r="J54" s="88"/>
      <c r="K54" s="99"/>
      <c r="L54" s="99"/>
      <c r="M54" s="99"/>
      <c r="N54" s="88"/>
      <c r="O54" s="88"/>
      <c r="P54" s="88"/>
      <c r="Q54" s="100"/>
      <c r="R54" s="100"/>
      <c r="S54" s="100"/>
      <c r="T54" s="85">
        <v>0</v>
      </c>
      <c r="U54" s="85">
        <v>2</v>
      </c>
      <c r="V54" s="85">
        <v>2</v>
      </c>
      <c r="W54" s="85"/>
      <c r="X54" s="85"/>
      <c r="Y54" s="85"/>
      <c r="Z54" s="85"/>
      <c r="AA54" s="85"/>
      <c r="AB54" s="85">
        <f t="shared" ref="AB54:AC54" si="69">E54+H54+K54+N54+Q54+T54+W54+Z54</f>
        <v>0</v>
      </c>
      <c r="AC54" s="85">
        <f t="shared" si="69"/>
        <v>2</v>
      </c>
      <c r="AD54" s="85">
        <v>15</v>
      </c>
      <c r="AE54" s="85">
        <f t="shared" si="53"/>
        <v>0</v>
      </c>
      <c r="AF54" s="85">
        <f t="shared" si="54"/>
        <v>30</v>
      </c>
      <c r="AG54" s="15">
        <f t="shared" si="55"/>
        <v>30</v>
      </c>
      <c r="AH54" s="15">
        <f t="shared" si="64"/>
        <v>2</v>
      </c>
      <c r="AI54" s="15" t="s">
        <v>38</v>
      </c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</row>
    <row r="55" spans="1:50" ht="12.75" x14ac:dyDescent="0.2">
      <c r="A55" s="83"/>
      <c r="B55" s="83"/>
      <c r="C55" s="108" t="s">
        <v>141</v>
      </c>
      <c r="D55" s="107"/>
      <c r="E55" s="85">
        <f t="shared" ref="E55:AC55" si="70">SUM(E49:E54)</f>
        <v>0</v>
      </c>
      <c r="F55" s="85">
        <f t="shared" si="70"/>
        <v>2</v>
      </c>
      <c r="G55" s="85">
        <f t="shared" si="70"/>
        <v>2</v>
      </c>
      <c r="H55" s="85">
        <f t="shared" si="70"/>
        <v>0</v>
      </c>
      <c r="I55" s="85">
        <f t="shared" si="70"/>
        <v>1</v>
      </c>
      <c r="J55" s="85">
        <f t="shared" si="70"/>
        <v>1</v>
      </c>
      <c r="K55" s="85">
        <f t="shared" si="70"/>
        <v>0</v>
      </c>
      <c r="L55" s="85">
        <f t="shared" si="70"/>
        <v>1</v>
      </c>
      <c r="M55" s="85">
        <f t="shared" si="70"/>
        <v>1</v>
      </c>
      <c r="N55" s="85">
        <f t="shared" si="70"/>
        <v>1</v>
      </c>
      <c r="O55" s="85">
        <f t="shared" si="70"/>
        <v>1</v>
      </c>
      <c r="P55" s="85">
        <f t="shared" si="70"/>
        <v>2</v>
      </c>
      <c r="Q55" s="85">
        <f t="shared" si="70"/>
        <v>0</v>
      </c>
      <c r="R55" s="85">
        <f t="shared" si="70"/>
        <v>2</v>
      </c>
      <c r="S55" s="85">
        <f t="shared" si="70"/>
        <v>1</v>
      </c>
      <c r="T55" s="85">
        <f t="shared" si="70"/>
        <v>0</v>
      </c>
      <c r="U55" s="85">
        <f t="shared" si="70"/>
        <v>2</v>
      </c>
      <c r="V55" s="85">
        <f t="shared" si="70"/>
        <v>2</v>
      </c>
      <c r="W55" s="85">
        <f t="shared" si="70"/>
        <v>0</v>
      </c>
      <c r="X55" s="85">
        <f t="shared" si="70"/>
        <v>0</v>
      </c>
      <c r="Y55" s="85">
        <f t="shared" si="70"/>
        <v>0</v>
      </c>
      <c r="Z55" s="85">
        <f t="shared" si="70"/>
        <v>0</v>
      </c>
      <c r="AA55" s="85">
        <f t="shared" si="70"/>
        <v>0</v>
      </c>
      <c r="AB55" s="88">
        <f t="shared" si="70"/>
        <v>1</v>
      </c>
      <c r="AC55" s="85">
        <f t="shared" si="70"/>
        <v>9</v>
      </c>
      <c r="AD55" s="85" t="s">
        <v>142</v>
      </c>
      <c r="AE55" s="85">
        <f t="shared" ref="AE55:AH55" si="71">SUM(AE49:AE54)</f>
        <v>15</v>
      </c>
      <c r="AF55" s="85">
        <f t="shared" si="71"/>
        <v>135</v>
      </c>
      <c r="AG55" s="15">
        <f t="shared" si="71"/>
        <v>150</v>
      </c>
      <c r="AH55" s="15">
        <f t="shared" si="71"/>
        <v>9</v>
      </c>
      <c r="AI55" s="15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</row>
    <row r="56" spans="1:50" ht="12.75" x14ac:dyDescent="0.2">
      <c r="A56" s="83" t="s">
        <v>39</v>
      </c>
      <c r="B56" s="83" t="s">
        <v>59</v>
      </c>
      <c r="C56" s="83" t="s">
        <v>143</v>
      </c>
      <c r="D56" s="84" t="s">
        <v>144</v>
      </c>
      <c r="E56" s="85"/>
      <c r="F56" s="85"/>
      <c r="G56" s="85"/>
      <c r="H56" s="85">
        <v>0</v>
      </c>
      <c r="I56" s="85">
        <v>2</v>
      </c>
      <c r="J56" s="85">
        <v>2</v>
      </c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>
        <f t="shared" ref="AB56:AC56" si="72">E56+H56+K56+N56+Q56+T56+W56+Z56</f>
        <v>0</v>
      </c>
      <c r="AC56" s="85">
        <f t="shared" si="72"/>
        <v>2</v>
      </c>
      <c r="AD56" s="85">
        <v>15</v>
      </c>
      <c r="AE56" s="85">
        <f t="shared" ref="AE56:AE58" si="73">AB56*AD56</f>
        <v>0</v>
      </c>
      <c r="AF56" s="85">
        <f t="shared" ref="AF56:AF58" si="74">AC56*AD56</f>
        <v>30</v>
      </c>
      <c r="AG56" s="15">
        <f t="shared" ref="AG56:AG58" si="75">SUM(AE56:AF56)</f>
        <v>30</v>
      </c>
      <c r="AH56" s="15">
        <f t="shared" ref="AH56:AH58" si="76">Y56+V56+S56+P56+M56+J56+G56</f>
        <v>2</v>
      </c>
      <c r="AI56" s="15" t="s">
        <v>38</v>
      </c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</row>
    <row r="57" spans="1:50" ht="25.5" x14ac:dyDescent="0.2">
      <c r="A57" s="83" t="s">
        <v>50</v>
      </c>
      <c r="B57" s="83" t="s">
        <v>54</v>
      </c>
      <c r="C57" s="83" t="s">
        <v>145</v>
      </c>
      <c r="D57" s="84" t="s">
        <v>146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5">
        <v>1</v>
      </c>
      <c r="R57" s="85">
        <v>1</v>
      </c>
      <c r="S57" s="85">
        <v>2</v>
      </c>
      <c r="T57" s="88"/>
      <c r="U57" s="88"/>
      <c r="V57" s="88"/>
      <c r="W57" s="88"/>
      <c r="X57" s="88"/>
      <c r="Y57" s="88"/>
      <c r="Z57" s="88"/>
      <c r="AA57" s="88"/>
      <c r="AB57" s="85">
        <f t="shared" ref="AB57:AC57" si="77">E57+H57+K57+N57+Q57+T57+W57+Z57</f>
        <v>1</v>
      </c>
      <c r="AC57" s="85">
        <f t="shared" si="77"/>
        <v>1</v>
      </c>
      <c r="AD57" s="85">
        <v>15</v>
      </c>
      <c r="AE57" s="85">
        <f t="shared" si="73"/>
        <v>15</v>
      </c>
      <c r="AF57" s="85">
        <f t="shared" si="74"/>
        <v>15</v>
      </c>
      <c r="AG57" s="15">
        <f t="shared" si="75"/>
        <v>30</v>
      </c>
      <c r="AH57" s="15">
        <f t="shared" si="76"/>
        <v>2</v>
      </c>
      <c r="AI57" s="15" t="s">
        <v>38</v>
      </c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</row>
    <row r="58" spans="1:50" ht="12.75" x14ac:dyDescent="0.2">
      <c r="A58" s="83" t="s">
        <v>50</v>
      </c>
      <c r="B58" s="83" t="s">
        <v>51</v>
      </c>
      <c r="C58" s="83" t="s">
        <v>147</v>
      </c>
      <c r="D58" s="84" t="s">
        <v>148</v>
      </c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100"/>
      <c r="R58" s="100"/>
      <c r="S58" s="100"/>
      <c r="T58" s="85">
        <v>2</v>
      </c>
      <c r="U58" s="85">
        <v>0</v>
      </c>
      <c r="V58" s="85">
        <v>2</v>
      </c>
      <c r="W58" s="85"/>
      <c r="X58" s="85"/>
      <c r="Y58" s="85"/>
      <c r="Z58" s="85"/>
      <c r="AA58" s="85"/>
      <c r="AB58" s="85">
        <f t="shared" ref="AB58:AC58" si="78">E58+H58+K58+N58+Q58+T58+W58+Z58</f>
        <v>2</v>
      </c>
      <c r="AC58" s="85">
        <f t="shared" si="78"/>
        <v>0</v>
      </c>
      <c r="AD58" s="85">
        <v>15</v>
      </c>
      <c r="AE58" s="85">
        <f t="shared" si="73"/>
        <v>30</v>
      </c>
      <c r="AF58" s="85">
        <f t="shared" si="74"/>
        <v>0</v>
      </c>
      <c r="AG58" s="15">
        <f t="shared" si="75"/>
        <v>30</v>
      </c>
      <c r="AH58" s="15">
        <f t="shared" si="76"/>
        <v>2</v>
      </c>
      <c r="AI58" s="15" t="s">
        <v>38</v>
      </c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</row>
    <row r="59" spans="1:50" ht="12.75" x14ac:dyDescent="0.2">
      <c r="A59" s="83"/>
      <c r="B59" s="83"/>
      <c r="C59" s="108" t="s">
        <v>149</v>
      </c>
      <c r="D59" s="107"/>
      <c r="E59" s="85">
        <f t="shared" ref="E59:AC59" si="79">SUM(E56:E58)</f>
        <v>0</v>
      </c>
      <c r="F59" s="85">
        <f t="shared" si="79"/>
        <v>0</v>
      </c>
      <c r="G59" s="85">
        <f t="shared" si="79"/>
        <v>0</v>
      </c>
      <c r="H59" s="85">
        <f t="shared" si="79"/>
        <v>0</v>
      </c>
      <c r="I59" s="85">
        <f t="shared" si="79"/>
        <v>2</v>
      </c>
      <c r="J59" s="85">
        <f t="shared" si="79"/>
        <v>2</v>
      </c>
      <c r="K59" s="85">
        <f t="shared" si="79"/>
        <v>0</v>
      </c>
      <c r="L59" s="85">
        <f t="shared" si="79"/>
        <v>0</v>
      </c>
      <c r="M59" s="85">
        <f t="shared" si="79"/>
        <v>0</v>
      </c>
      <c r="N59" s="85">
        <f t="shared" si="79"/>
        <v>0</v>
      </c>
      <c r="O59" s="85">
        <f t="shared" si="79"/>
        <v>0</v>
      </c>
      <c r="P59" s="85">
        <f t="shared" si="79"/>
        <v>0</v>
      </c>
      <c r="Q59" s="85">
        <f t="shared" si="79"/>
        <v>1</v>
      </c>
      <c r="R59" s="85">
        <f t="shared" si="79"/>
        <v>1</v>
      </c>
      <c r="S59" s="85">
        <f t="shared" si="79"/>
        <v>2</v>
      </c>
      <c r="T59" s="85">
        <f t="shared" si="79"/>
        <v>2</v>
      </c>
      <c r="U59" s="85">
        <f t="shared" si="79"/>
        <v>0</v>
      </c>
      <c r="V59" s="85">
        <f t="shared" si="79"/>
        <v>2</v>
      </c>
      <c r="W59" s="85">
        <f t="shared" si="79"/>
        <v>0</v>
      </c>
      <c r="X59" s="85">
        <f t="shared" si="79"/>
        <v>0</v>
      </c>
      <c r="Y59" s="85">
        <f t="shared" si="79"/>
        <v>0</v>
      </c>
      <c r="Z59" s="85">
        <f t="shared" si="79"/>
        <v>0</v>
      </c>
      <c r="AA59" s="85">
        <f t="shared" si="79"/>
        <v>0</v>
      </c>
      <c r="AB59" s="88">
        <f t="shared" si="79"/>
        <v>3</v>
      </c>
      <c r="AC59" s="85">
        <f t="shared" si="79"/>
        <v>3</v>
      </c>
      <c r="AD59" s="85" t="s">
        <v>108</v>
      </c>
      <c r="AE59" s="85">
        <f t="shared" ref="AE59:AH59" si="80">SUM(AE56:AE58)</f>
        <v>45</v>
      </c>
      <c r="AF59" s="85">
        <f t="shared" si="80"/>
        <v>45</v>
      </c>
      <c r="AG59" s="15">
        <f t="shared" si="80"/>
        <v>90</v>
      </c>
      <c r="AH59" s="15">
        <f t="shared" si="80"/>
        <v>6</v>
      </c>
      <c r="AI59" s="15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</row>
    <row r="60" spans="1:50" ht="12.75" x14ac:dyDescent="0.2">
      <c r="A60" s="83" t="s">
        <v>39</v>
      </c>
      <c r="B60" s="83" t="s">
        <v>59</v>
      </c>
      <c r="C60" s="83" t="s">
        <v>150</v>
      </c>
      <c r="D60" s="84" t="s">
        <v>151</v>
      </c>
      <c r="E60" s="85"/>
      <c r="F60" s="85"/>
      <c r="G60" s="85"/>
      <c r="H60" s="85">
        <v>1</v>
      </c>
      <c r="I60" s="85">
        <v>2</v>
      </c>
      <c r="J60" s="85">
        <v>3</v>
      </c>
      <c r="K60" s="85"/>
      <c r="L60" s="85"/>
      <c r="M60" s="85"/>
      <c r="N60" s="85"/>
      <c r="O60" s="85"/>
      <c r="P60" s="85"/>
      <c r="Q60" s="101"/>
      <c r="R60" s="101"/>
      <c r="S60" s="101"/>
      <c r="T60" s="85"/>
      <c r="U60" s="85"/>
      <c r="V60" s="85"/>
      <c r="W60" s="85"/>
      <c r="X60" s="85"/>
      <c r="Y60" s="85"/>
      <c r="Z60" s="85"/>
      <c r="AA60" s="85"/>
      <c r="AB60" s="85">
        <f t="shared" ref="AB60:AC60" si="81">E60+H60+K60+N60+Q60+T60+W60+Z60</f>
        <v>1</v>
      </c>
      <c r="AC60" s="85">
        <f t="shared" si="81"/>
        <v>2</v>
      </c>
      <c r="AD60" s="85">
        <v>15</v>
      </c>
      <c r="AE60" s="85">
        <f t="shared" ref="AE60:AE61" si="82">AB60*AD60</f>
        <v>15</v>
      </c>
      <c r="AF60" s="85">
        <f t="shared" ref="AF60:AF61" si="83">AC60*AD60</f>
        <v>30</v>
      </c>
      <c r="AG60" s="15">
        <f t="shared" ref="AG60:AG61" si="84">SUM(AE60:AF60)</f>
        <v>45</v>
      </c>
      <c r="AH60" s="15">
        <f t="shared" ref="AH60:AH61" si="85">Y60+V60+S60+P60+M60+J60+G60</f>
        <v>3</v>
      </c>
      <c r="AI60" s="15" t="s">
        <v>38</v>
      </c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</row>
    <row r="61" spans="1:50" ht="25.5" x14ac:dyDescent="0.2">
      <c r="A61" s="83" t="s">
        <v>65</v>
      </c>
      <c r="B61" s="83" t="s">
        <v>66</v>
      </c>
      <c r="C61" s="83" t="s">
        <v>152</v>
      </c>
      <c r="D61" s="84" t="s">
        <v>153</v>
      </c>
      <c r="E61" s="85"/>
      <c r="F61" s="85"/>
      <c r="G61" s="85"/>
      <c r="H61" s="85"/>
      <c r="I61" s="85"/>
      <c r="J61" s="85"/>
      <c r="K61" s="85">
        <v>1</v>
      </c>
      <c r="L61" s="85">
        <v>3</v>
      </c>
      <c r="M61" s="85">
        <v>4</v>
      </c>
      <c r="N61" s="85"/>
      <c r="O61" s="85"/>
      <c r="P61" s="85"/>
      <c r="Q61" s="85"/>
      <c r="R61" s="85"/>
      <c r="S61" s="85"/>
      <c r="T61" s="101"/>
      <c r="U61" s="101"/>
      <c r="V61" s="101"/>
      <c r="W61" s="85"/>
      <c r="X61" s="85"/>
      <c r="Y61" s="85"/>
      <c r="Z61" s="85"/>
      <c r="AA61" s="85"/>
      <c r="AB61" s="85">
        <f t="shared" ref="AB61:AC61" si="86">E61+H61+K61+N61+Q61+T61+W61+Z61</f>
        <v>1</v>
      </c>
      <c r="AC61" s="85">
        <f t="shared" si="86"/>
        <v>3</v>
      </c>
      <c r="AD61" s="85">
        <v>15</v>
      </c>
      <c r="AE61" s="85">
        <f t="shared" si="82"/>
        <v>15</v>
      </c>
      <c r="AF61" s="85">
        <f t="shared" si="83"/>
        <v>45</v>
      </c>
      <c r="AG61" s="15">
        <f t="shared" si="84"/>
        <v>60</v>
      </c>
      <c r="AH61" s="15">
        <f t="shared" si="85"/>
        <v>4</v>
      </c>
      <c r="AI61" s="15" t="s">
        <v>38</v>
      </c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</row>
    <row r="62" spans="1:50" ht="25.5" x14ac:dyDescent="0.2">
      <c r="A62" s="83"/>
      <c r="B62" s="83"/>
      <c r="C62" s="83"/>
      <c r="D62" s="93" t="s">
        <v>154</v>
      </c>
      <c r="E62" s="85">
        <f t="shared" ref="E62:AC62" si="87">SUM(E60:E61)</f>
        <v>0</v>
      </c>
      <c r="F62" s="85">
        <f t="shared" si="87"/>
        <v>0</v>
      </c>
      <c r="G62" s="85">
        <f t="shared" si="87"/>
        <v>0</v>
      </c>
      <c r="H62" s="85">
        <f t="shared" si="87"/>
        <v>1</v>
      </c>
      <c r="I62" s="85">
        <f t="shared" si="87"/>
        <v>2</v>
      </c>
      <c r="J62" s="85">
        <f t="shared" si="87"/>
        <v>3</v>
      </c>
      <c r="K62" s="85">
        <f t="shared" si="87"/>
        <v>1</v>
      </c>
      <c r="L62" s="85">
        <f t="shared" si="87"/>
        <v>3</v>
      </c>
      <c r="M62" s="85">
        <f t="shared" si="87"/>
        <v>4</v>
      </c>
      <c r="N62" s="85">
        <f t="shared" si="87"/>
        <v>0</v>
      </c>
      <c r="O62" s="85">
        <f t="shared" si="87"/>
        <v>0</v>
      </c>
      <c r="P62" s="85">
        <f t="shared" si="87"/>
        <v>0</v>
      </c>
      <c r="Q62" s="85">
        <f t="shared" si="87"/>
        <v>0</v>
      </c>
      <c r="R62" s="85">
        <f t="shared" si="87"/>
        <v>0</v>
      </c>
      <c r="S62" s="85">
        <f t="shared" si="87"/>
        <v>0</v>
      </c>
      <c r="T62" s="85">
        <f t="shared" si="87"/>
        <v>0</v>
      </c>
      <c r="U62" s="85">
        <f t="shared" si="87"/>
        <v>0</v>
      </c>
      <c r="V62" s="85">
        <f t="shared" si="87"/>
        <v>0</v>
      </c>
      <c r="W62" s="85">
        <f t="shared" si="87"/>
        <v>0</v>
      </c>
      <c r="X62" s="85">
        <f t="shared" si="87"/>
        <v>0</v>
      </c>
      <c r="Y62" s="85">
        <f t="shared" si="87"/>
        <v>0</v>
      </c>
      <c r="Z62" s="85">
        <f t="shared" si="87"/>
        <v>0</v>
      </c>
      <c r="AA62" s="85">
        <f t="shared" si="87"/>
        <v>0</v>
      </c>
      <c r="AB62" s="88">
        <f t="shared" si="87"/>
        <v>2</v>
      </c>
      <c r="AC62" s="85">
        <f t="shared" si="87"/>
        <v>5</v>
      </c>
      <c r="AD62" s="85" t="s">
        <v>108</v>
      </c>
      <c r="AE62" s="85">
        <f t="shared" ref="AE62:AH62" si="88">SUM(AE60:AE61)</f>
        <v>30</v>
      </c>
      <c r="AF62" s="85">
        <f t="shared" si="88"/>
        <v>75</v>
      </c>
      <c r="AG62" s="15">
        <f t="shared" si="88"/>
        <v>105</v>
      </c>
      <c r="AH62" s="15">
        <f t="shared" si="88"/>
        <v>7</v>
      </c>
      <c r="AI62" s="15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</row>
    <row r="63" spans="1:50" ht="12.75" x14ac:dyDescent="0.2">
      <c r="A63" s="83" t="s">
        <v>39</v>
      </c>
      <c r="B63" s="83" t="s">
        <v>59</v>
      </c>
      <c r="C63" s="83" t="s">
        <v>155</v>
      </c>
      <c r="D63" s="84" t="s">
        <v>481</v>
      </c>
      <c r="E63" s="85"/>
      <c r="F63" s="85"/>
      <c r="G63" s="85"/>
      <c r="H63" s="85">
        <v>0</v>
      </c>
      <c r="I63" s="85">
        <v>4</v>
      </c>
      <c r="J63" s="85">
        <v>4</v>
      </c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>
        <f t="shared" ref="AB63:AC63" si="89">E63+H63+K63+N63+Q63+T63+W63+Z63</f>
        <v>0</v>
      </c>
      <c r="AC63" s="85">
        <f t="shared" si="89"/>
        <v>4</v>
      </c>
      <c r="AD63" s="85">
        <v>15</v>
      </c>
      <c r="AE63" s="85">
        <f t="shared" ref="AE63:AE64" si="90">AB63*AD63</f>
        <v>0</v>
      </c>
      <c r="AF63" s="85">
        <f t="shared" ref="AF63:AF64" si="91">AC63*AD63</f>
        <v>60</v>
      </c>
      <c r="AG63" s="15">
        <f t="shared" ref="AG63:AG64" si="92">SUM(AE63:AF63)</f>
        <v>60</v>
      </c>
      <c r="AH63" s="15">
        <f t="shared" ref="AH63:AH64" si="93">Y63+V63+S63+P63+M63+J63+G63</f>
        <v>4</v>
      </c>
      <c r="AI63" s="15" t="s">
        <v>38</v>
      </c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</row>
    <row r="64" spans="1:50" ht="12.75" x14ac:dyDescent="0.2">
      <c r="A64" s="83" t="s">
        <v>65</v>
      </c>
      <c r="B64" s="83" t="s">
        <v>66</v>
      </c>
      <c r="C64" s="83" t="s">
        <v>156</v>
      </c>
      <c r="D64" s="84" t="s">
        <v>157</v>
      </c>
      <c r="E64" s="85"/>
      <c r="F64" s="85"/>
      <c r="G64" s="85"/>
      <c r="H64" s="85"/>
      <c r="I64" s="85"/>
      <c r="J64" s="85"/>
      <c r="K64" s="85">
        <v>0</v>
      </c>
      <c r="L64" s="85">
        <v>4</v>
      </c>
      <c r="M64" s="85">
        <v>4</v>
      </c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>
        <f t="shared" ref="AB64:AC64" si="94">E64+H64+K64+N64+Q64+T64+W64+Z64</f>
        <v>0</v>
      </c>
      <c r="AC64" s="85">
        <f t="shared" si="94"/>
        <v>4</v>
      </c>
      <c r="AD64" s="85">
        <v>15</v>
      </c>
      <c r="AE64" s="85">
        <f t="shared" si="90"/>
        <v>0</v>
      </c>
      <c r="AF64" s="85">
        <f t="shared" si="91"/>
        <v>60</v>
      </c>
      <c r="AG64" s="15">
        <f t="shared" si="92"/>
        <v>60</v>
      </c>
      <c r="AH64" s="15">
        <f t="shared" si="93"/>
        <v>4</v>
      </c>
      <c r="AI64" s="15" t="s">
        <v>38</v>
      </c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</row>
    <row r="65" spans="1:50" ht="12.75" x14ac:dyDescent="0.2">
      <c r="A65" s="94"/>
      <c r="B65" s="94"/>
      <c r="C65" s="111" t="s">
        <v>158</v>
      </c>
      <c r="D65" s="112"/>
      <c r="E65" s="88">
        <f t="shared" ref="E65:AA65" si="95">SUM(E63:E64)</f>
        <v>0</v>
      </c>
      <c r="F65" s="88">
        <f t="shared" si="95"/>
        <v>0</v>
      </c>
      <c r="G65" s="88">
        <f t="shared" si="95"/>
        <v>0</v>
      </c>
      <c r="H65" s="88">
        <f t="shared" si="95"/>
        <v>0</v>
      </c>
      <c r="I65" s="88">
        <f t="shared" si="95"/>
        <v>4</v>
      </c>
      <c r="J65" s="88">
        <f t="shared" si="95"/>
        <v>4</v>
      </c>
      <c r="K65" s="88">
        <f t="shared" si="95"/>
        <v>0</v>
      </c>
      <c r="L65" s="88">
        <f t="shared" si="95"/>
        <v>4</v>
      </c>
      <c r="M65" s="88">
        <f t="shared" si="95"/>
        <v>4</v>
      </c>
      <c r="N65" s="88">
        <f t="shared" si="95"/>
        <v>0</v>
      </c>
      <c r="O65" s="88">
        <f t="shared" si="95"/>
        <v>0</v>
      </c>
      <c r="P65" s="88">
        <f t="shared" si="95"/>
        <v>0</v>
      </c>
      <c r="Q65" s="88">
        <f t="shared" si="95"/>
        <v>0</v>
      </c>
      <c r="R65" s="88">
        <f t="shared" si="95"/>
        <v>0</v>
      </c>
      <c r="S65" s="88">
        <f t="shared" si="95"/>
        <v>0</v>
      </c>
      <c r="T65" s="88">
        <f t="shared" si="95"/>
        <v>0</v>
      </c>
      <c r="U65" s="88">
        <f t="shared" si="95"/>
        <v>0</v>
      </c>
      <c r="V65" s="88">
        <f t="shared" si="95"/>
        <v>0</v>
      </c>
      <c r="W65" s="88">
        <f t="shared" si="95"/>
        <v>0</v>
      </c>
      <c r="X65" s="88">
        <f t="shared" si="95"/>
        <v>0</v>
      </c>
      <c r="Y65" s="88">
        <f t="shared" si="95"/>
        <v>0</v>
      </c>
      <c r="Z65" s="88">
        <f t="shared" si="95"/>
        <v>0</v>
      </c>
      <c r="AA65" s="88">
        <f t="shared" si="95"/>
        <v>0</v>
      </c>
      <c r="AB65" s="88">
        <f t="shared" ref="AB65:AC65" si="96">E65+H65+K65+N65+Q65+T65+W65+Z65</f>
        <v>0</v>
      </c>
      <c r="AC65" s="88">
        <f t="shared" si="96"/>
        <v>8</v>
      </c>
      <c r="AD65" s="85">
        <v>15</v>
      </c>
      <c r="AE65" s="88">
        <f t="shared" ref="AE65:AH65" si="97">SUM(AE63:AE64)</f>
        <v>0</v>
      </c>
      <c r="AF65" s="88">
        <f t="shared" si="97"/>
        <v>120</v>
      </c>
      <c r="AG65" s="19">
        <f t="shared" si="97"/>
        <v>120</v>
      </c>
      <c r="AH65" s="19">
        <f t="shared" si="97"/>
        <v>8</v>
      </c>
      <c r="AI65" s="15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</row>
    <row r="66" spans="1:50" ht="12.75" x14ac:dyDescent="0.2">
      <c r="A66" s="113" t="s">
        <v>159</v>
      </c>
      <c r="B66" s="114"/>
      <c r="C66" s="114"/>
      <c r="D66" s="115"/>
      <c r="E66" s="90">
        <f t="shared" ref="E66:AC66" si="98">E65+E62+E59+E55+E48+E42+E36</f>
        <v>4</v>
      </c>
      <c r="F66" s="88">
        <f t="shared" si="98"/>
        <v>8</v>
      </c>
      <c r="G66" s="88">
        <f t="shared" si="98"/>
        <v>10</v>
      </c>
      <c r="H66" s="88">
        <f t="shared" si="98"/>
        <v>4</v>
      </c>
      <c r="I66" s="88">
        <f t="shared" si="98"/>
        <v>19</v>
      </c>
      <c r="J66" s="88">
        <f t="shared" si="98"/>
        <v>21</v>
      </c>
      <c r="K66" s="88">
        <f t="shared" si="98"/>
        <v>5</v>
      </c>
      <c r="L66" s="88">
        <f t="shared" si="98"/>
        <v>18</v>
      </c>
      <c r="M66" s="88">
        <f t="shared" si="98"/>
        <v>21</v>
      </c>
      <c r="N66" s="88">
        <f t="shared" si="98"/>
        <v>5</v>
      </c>
      <c r="O66" s="88">
        <f t="shared" si="98"/>
        <v>12</v>
      </c>
      <c r="P66" s="88">
        <f t="shared" si="98"/>
        <v>15</v>
      </c>
      <c r="Q66" s="88">
        <f t="shared" si="98"/>
        <v>2</v>
      </c>
      <c r="R66" s="88">
        <f t="shared" si="98"/>
        <v>6</v>
      </c>
      <c r="S66" s="88">
        <f t="shared" si="98"/>
        <v>7</v>
      </c>
      <c r="T66" s="88">
        <f t="shared" si="98"/>
        <v>2</v>
      </c>
      <c r="U66" s="88">
        <f t="shared" si="98"/>
        <v>2</v>
      </c>
      <c r="V66" s="88">
        <f t="shared" si="98"/>
        <v>4</v>
      </c>
      <c r="W66" s="88">
        <f t="shared" si="98"/>
        <v>0</v>
      </c>
      <c r="X66" s="88">
        <f t="shared" si="98"/>
        <v>0</v>
      </c>
      <c r="Y66" s="88">
        <f t="shared" si="98"/>
        <v>0</v>
      </c>
      <c r="Z66" s="88">
        <f t="shared" si="98"/>
        <v>0</v>
      </c>
      <c r="AA66" s="88">
        <f t="shared" si="98"/>
        <v>0</v>
      </c>
      <c r="AB66" s="88">
        <f t="shared" si="98"/>
        <v>22</v>
      </c>
      <c r="AC66" s="88">
        <f t="shared" si="98"/>
        <v>65</v>
      </c>
      <c r="AD66" s="85">
        <v>15</v>
      </c>
      <c r="AE66" s="88">
        <f t="shared" ref="AE66:AF66" si="99">AE65+AE62+AE59+AE55+AE48+AE42+AE36</f>
        <v>330</v>
      </c>
      <c r="AF66" s="88">
        <f t="shared" si="99"/>
        <v>945</v>
      </c>
      <c r="AG66" s="19">
        <f>AF66+AE66</f>
        <v>1275</v>
      </c>
      <c r="AH66" s="28">
        <f>AH65+AH62+AH59+AH55+AH48+AH42+AH36</f>
        <v>78</v>
      </c>
      <c r="AI66" s="15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</row>
    <row r="67" spans="1:50" ht="12.75" x14ac:dyDescent="0.2">
      <c r="A67" s="116" t="s">
        <v>160</v>
      </c>
      <c r="B67" s="117"/>
      <c r="C67" s="117"/>
      <c r="D67" s="118"/>
      <c r="E67" s="88">
        <f t="shared" ref="E67:AC67" si="100">E66+E27</f>
        <v>8</v>
      </c>
      <c r="F67" s="88">
        <f t="shared" si="100"/>
        <v>11</v>
      </c>
      <c r="G67" s="88">
        <f t="shared" si="100"/>
        <v>17</v>
      </c>
      <c r="H67" s="88">
        <f t="shared" si="100"/>
        <v>10</v>
      </c>
      <c r="I67" s="88">
        <f t="shared" si="100"/>
        <v>22</v>
      </c>
      <c r="J67" s="88">
        <f t="shared" si="100"/>
        <v>30</v>
      </c>
      <c r="K67" s="88">
        <f t="shared" si="100"/>
        <v>7</v>
      </c>
      <c r="L67" s="88">
        <f t="shared" si="100"/>
        <v>19</v>
      </c>
      <c r="M67" s="88">
        <f t="shared" si="100"/>
        <v>24</v>
      </c>
      <c r="N67" s="88">
        <f t="shared" si="100"/>
        <v>7</v>
      </c>
      <c r="O67" s="88">
        <f t="shared" si="100"/>
        <v>16</v>
      </c>
      <c r="P67" s="88">
        <f t="shared" si="100"/>
        <v>21</v>
      </c>
      <c r="Q67" s="88">
        <f t="shared" si="100"/>
        <v>4</v>
      </c>
      <c r="R67" s="88">
        <f t="shared" si="100"/>
        <v>9</v>
      </c>
      <c r="S67" s="88">
        <f t="shared" si="100"/>
        <v>13</v>
      </c>
      <c r="T67" s="88">
        <f t="shared" si="100"/>
        <v>6</v>
      </c>
      <c r="U67" s="88">
        <f t="shared" si="100"/>
        <v>2</v>
      </c>
      <c r="V67" s="88">
        <f t="shared" si="100"/>
        <v>8</v>
      </c>
      <c r="W67" s="88">
        <f t="shared" si="100"/>
        <v>4</v>
      </c>
      <c r="X67" s="88">
        <f t="shared" si="100"/>
        <v>1</v>
      </c>
      <c r="Y67" s="88">
        <f t="shared" si="100"/>
        <v>5</v>
      </c>
      <c r="Z67" s="88">
        <f t="shared" si="100"/>
        <v>0</v>
      </c>
      <c r="AA67" s="88">
        <f t="shared" si="100"/>
        <v>0</v>
      </c>
      <c r="AB67" s="88">
        <f t="shared" si="100"/>
        <v>46</v>
      </c>
      <c r="AC67" s="88">
        <f t="shared" si="100"/>
        <v>80</v>
      </c>
      <c r="AD67" s="85">
        <v>15</v>
      </c>
      <c r="AE67" s="88">
        <f t="shared" ref="AE67:AH67" si="101">AE66+AE27</f>
        <v>690</v>
      </c>
      <c r="AF67" s="88">
        <f t="shared" si="101"/>
        <v>1170</v>
      </c>
      <c r="AG67" s="19">
        <f t="shared" si="101"/>
        <v>1860</v>
      </c>
      <c r="AH67" s="28">
        <f t="shared" si="101"/>
        <v>118</v>
      </c>
      <c r="AI67" s="19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</row>
    <row r="68" spans="1:50" ht="12.75" x14ac:dyDescent="0.2">
      <c r="A68" s="102"/>
      <c r="B68" s="102"/>
      <c r="C68" s="109" t="s">
        <v>161</v>
      </c>
      <c r="D68" s="107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>
        <v>0</v>
      </c>
      <c r="U68" s="88">
        <v>0</v>
      </c>
      <c r="V68" s="88">
        <v>0</v>
      </c>
      <c r="W68" s="88">
        <v>0</v>
      </c>
      <c r="X68" s="88">
        <v>0</v>
      </c>
      <c r="Y68" s="88">
        <v>0</v>
      </c>
      <c r="Z68" s="88"/>
      <c r="AA68" s="88"/>
      <c r="AB68" s="88">
        <f t="shared" ref="AB68:AC68" si="102">T68+W68</f>
        <v>0</v>
      </c>
      <c r="AC68" s="88">
        <f t="shared" si="102"/>
        <v>0</v>
      </c>
      <c r="AD68" s="88">
        <v>15</v>
      </c>
      <c r="AE68" s="85">
        <f>AB68*AD68</f>
        <v>0</v>
      </c>
      <c r="AF68" s="104">
        <f>AC68*AD68</f>
        <v>0</v>
      </c>
      <c r="AG68" s="18">
        <f>SUM(AE68:AF68)</f>
        <v>0</v>
      </c>
      <c r="AH68" s="19">
        <f>V68+Y68</f>
        <v>0</v>
      </c>
      <c r="AI68" s="19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</row>
    <row r="69" spans="1:50" ht="12.75" x14ac:dyDescent="0.2">
      <c r="A69" s="83" t="s">
        <v>34</v>
      </c>
      <c r="B69" s="103" t="s">
        <v>54</v>
      </c>
      <c r="C69" s="103" t="s">
        <v>478</v>
      </c>
      <c r="D69" s="103" t="s">
        <v>162</v>
      </c>
      <c r="E69" s="85"/>
      <c r="F69" s="85"/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>
        <v>0</v>
      </c>
      <c r="R69" s="85">
        <v>2</v>
      </c>
      <c r="S69" s="85">
        <v>0</v>
      </c>
      <c r="T69" s="85"/>
      <c r="U69" s="85"/>
      <c r="V69" s="85"/>
      <c r="W69" s="85">
        <v>0</v>
      </c>
      <c r="X69" s="85">
        <v>0</v>
      </c>
      <c r="Y69" s="85">
        <v>0</v>
      </c>
      <c r="Z69" s="85"/>
      <c r="AA69" s="85"/>
      <c r="AB69" s="85">
        <v>0</v>
      </c>
      <c r="AC69" s="85">
        <v>2</v>
      </c>
      <c r="AD69" s="85">
        <v>15</v>
      </c>
      <c r="AE69" s="85">
        <v>0</v>
      </c>
      <c r="AF69" s="104">
        <v>30</v>
      </c>
      <c r="AG69" s="18">
        <v>30</v>
      </c>
      <c r="AH69" s="15">
        <v>0</v>
      </c>
      <c r="AI69" s="15" t="s">
        <v>38</v>
      </c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</row>
    <row r="70" spans="1:50" ht="12.75" x14ac:dyDescent="0.2">
      <c r="A70" s="83" t="s">
        <v>34</v>
      </c>
      <c r="B70" s="83" t="s">
        <v>51</v>
      </c>
      <c r="C70" s="103" t="s">
        <v>479</v>
      </c>
      <c r="D70" s="103" t="s">
        <v>163</v>
      </c>
      <c r="E70" s="85"/>
      <c r="F70" s="85"/>
      <c r="G70" s="85"/>
      <c r="H70" s="85"/>
      <c r="I70" s="85"/>
      <c r="J70" s="85"/>
      <c r="K70" s="85"/>
      <c r="L70" s="85"/>
      <c r="M70" s="85"/>
      <c r="N70" s="85"/>
      <c r="O70" s="85"/>
      <c r="P70" s="85"/>
      <c r="Q70" s="85"/>
      <c r="R70" s="85"/>
      <c r="S70" s="85"/>
      <c r="T70" s="85">
        <v>0</v>
      </c>
      <c r="U70" s="85">
        <v>2</v>
      </c>
      <c r="V70" s="85">
        <v>0</v>
      </c>
      <c r="W70" s="85"/>
      <c r="X70" s="85"/>
      <c r="Y70" s="85"/>
      <c r="Z70" s="85">
        <v>0</v>
      </c>
      <c r="AA70" s="85">
        <v>0</v>
      </c>
      <c r="AB70" s="85">
        <v>0</v>
      </c>
      <c r="AC70" s="85">
        <v>2</v>
      </c>
      <c r="AD70" s="85">
        <v>15</v>
      </c>
      <c r="AE70" s="85">
        <v>0</v>
      </c>
      <c r="AF70" s="104">
        <v>30</v>
      </c>
      <c r="AG70" s="18">
        <v>30</v>
      </c>
      <c r="AH70" s="15">
        <v>0</v>
      </c>
      <c r="AI70" s="15" t="s">
        <v>38</v>
      </c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</row>
    <row r="71" spans="1:50" ht="12.75" x14ac:dyDescent="0.2">
      <c r="A71" s="83" t="s">
        <v>34</v>
      </c>
      <c r="B71" s="83" t="s">
        <v>35</v>
      </c>
      <c r="C71" s="83" t="s">
        <v>164</v>
      </c>
      <c r="D71" s="93" t="s">
        <v>165</v>
      </c>
      <c r="E71" s="85"/>
      <c r="F71" s="85"/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>
        <v>0</v>
      </c>
      <c r="X71" s="85">
        <v>0</v>
      </c>
      <c r="Y71" s="88">
        <v>15</v>
      </c>
      <c r="Z71" s="85">
        <v>0</v>
      </c>
      <c r="AA71" s="85">
        <v>0</v>
      </c>
      <c r="AB71" s="88">
        <f t="shared" ref="AB71:AC71" si="103">E71+H71+K71+N71+Q71+T71+W71+Z71</f>
        <v>0</v>
      </c>
      <c r="AC71" s="88">
        <f t="shared" si="103"/>
        <v>0</v>
      </c>
      <c r="AD71" s="85">
        <v>15</v>
      </c>
      <c r="AE71" s="85">
        <f t="shared" ref="AE71:AE73" si="104">AB71*AD71</f>
        <v>0</v>
      </c>
      <c r="AF71" s="91">
        <f t="shared" ref="AF71:AF73" si="105">AC71*AD71</f>
        <v>0</v>
      </c>
      <c r="AG71" s="21">
        <f t="shared" ref="AG71:AG82" si="106">SUM(AE71:AF71)</f>
        <v>0</v>
      </c>
      <c r="AH71" s="15">
        <f t="shared" ref="AH71:AH73" si="107">G71+J71+M71+P71+S71+V71+Y71</f>
        <v>15</v>
      </c>
      <c r="AI71" s="15" t="s">
        <v>166</v>
      </c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</row>
    <row r="72" spans="1:50" ht="12.75" x14ac:dyDescent="0.2">
      <c r="A72" s="83"/>
      <c r="B72" s="83"/>
      <c r="C72" s="83"/>
      <c r="D72" s="93" t="s">
        <v>167</v>
      </c>
      <c r="E72" s="85"/>
      <c r="F72" s="85"/>
      <c r="G72" s="85">
        <v>6</v>
      </c>
      <c r="H72" s="85"/>
      <c r="I72" s="85"/>
      <c r="J72" s="85">
        <v>0</v>
      </c>
      <c r="K72" s="85"/>
      <c r="L72" s="85"/>
      <c r="M72" s="85">
        <v>0</v>
      </c>
      <c r="N72" s="85"/>
      <c r="O72" s="85"/>
      <c r="P72" s="85">
        <v>0</v>
      </c>
      <c r="Q72" s="85"/>
      <c r="R72" s="85"/>
      <c r="S72" s="85">
        <v>6</v>
      </c>
      <c r="T72" s="85"/>
      <c r="U72" s="85"/>
      <c r="V72" s="85">
        <v>0</v>
      </c>
      <c r="W72" s="85"/>
      <c r="X72" s="85"/>
      <c r="Y72" s="85">
        <v>0</v>
      </c>
      <c r="Z72" s="85"/>
      <c r="AA72" s="85"/>
      <c r="AB72" s="85">
        <f t="shared" ref="AB72:AC72" si="108">E72+H72+K72+N72+Q72+T72+W72+Z72</f>
        <v>0</v>
      </c>
      <c r="AC72" s="85">
        <f t="shared" si="108"/>
        <v>0</v>
      </c>
      <c r="AD72" s="85">
        <v>15</v>
      </c>
      <c r="AE72" s="85">
        <f t="shared" si="104"/>
        <v>0</v>
      </c>
      <c r="AF72" s="91">
        <f t="shared" si="105"/>
        <v>0</v>
      </c>
      <c r="AG72" s="21">
        <f t="shared" si="106"/>
        <v>0</v>
      </c>
      <c r="AH72" s="15">
        <f t="shared" si="107"/>
        <v>12</v>
      </c>
      <c r="AI72" s="15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</row>
    <row r="73" spans="1:50" ht="12.75" x14ac:dyDescent="0.2">
      <c r="A73" s="83"/>
      <c r="B73" s="83"/>
      <c r="C73" s="108" t="s">
        <v>168</v>
      </c>
      <c r="D73" s="107"/>
      <c r="E73" s="85"/>
      <c r="F73" s="85"/>
      <c r="G73" s="85"/>
      <c r="H73" s="85"/>
      <c r="I73" s="85"/>
      <c r="J73" s="85"/>
      <c r="K73" s="85"/>
      <c r="L73" s="85"/>
      <c r="M73" s="85"/>
      <c r="N73" s="85"/>
      <c r="O73" s="85"/>
      <c r="P73" s="85">
        <v>8</v>
      </c>
      <c r="Q73" s="85"/>
      <c r="R73" s="85"/>
      <c r="S73" s="85">
        <v>8</v>
      </c>
      <c r="T73" s="85"/>
      <c r="U73" s="85"/>
      <c r="V73" s="85">
        <v>8</v>
      </c>
      <c r="W73" s="85"/>
      <c r="X73" s="85"/>
      <c r="Y73" s="85"/>
      <c r="Z73" s="85"/>
      <c r="AA73" s="85"/>
      <c r="AB73" s="85">
        <f t="shared" ref="AB73:AC73" si="109">E73+H73+K73+N73+Q73+T73+W73+Z73</f>
        <v>0</v>
      </c>
      <c r="AC73" s="85">
        <f t="shared" si="109"/>
        <v>0</v>
      </c>
      <c r="AD73" s="85">
        <v>15</v>
      </c>
      <c r="AE73" s="85">
        <f t="shared" si="104"/>
        <v>0</v>
      </c>
      <c r="AF73" s="91">
        <f t="shared" si="105"/>
        <v>0</v>
      </c>
      <c r="AG73" s="21">
        <f t="shared" si="106"/>
        <v>0</v>
      </c>
      <c r="AH73" s="15">
        <f t="shared" si="107"/>
        <v>24</v>
      </c>
      <c r="AI73" s="15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</row>
    <row r="74" spans="1:50" ht="12.75" x14ac:dyDescent="0.2">
      <c r="A74" s="83" t="s">
        <v>39</v>
      </c>
      <c r="B74" s="83" t="s">
        <v>59</v>
      </c>
      <c r="C74" s="83" t="s">
        <v>169</v>
      </c>
      <c r="D74" s="84" t="s">
        <v>170</v>
      </c>
      <c r="E74" s="85"/>
      <c r="F74" s="85"/>
      <c r="G74" s="85"/>
      <c r="H74" s="85">
        <v>0</v>
      </c>
      <c r="I74" s="85">
        <v>20</v>
      </c>
      <c r="J74" s="85">
        <v>2</v>
      </c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>
        <f t="shared" ref="AE74:AE77" si="110">E74+H74+K74+N74+Q74+T74+W74+Z74</f>
        <v>0</v>
      </c>
      <c r="AF74" s="85">
        <f t="shared" ref="AF74:AF82" si="111">SUM(F74,I74,L74,O74,R74,U74,X74,AA74)</f>
        <v>20</v>
      </c>
      <c r="AG74" s="15">
        <f t="shared" si="106"/>
        <v>20</v>
      </c>
      <c r="AH74" s="15">
        <f t="shared" ref="AH74:AH82" si="112">Y74+V74+S74+P74+M74+J74+G74</f>
        <v>2</v>
      </c>
      <c r="AI74" s="15" t="s">
        <v>38</v>
      </c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</row>
    <row r="75" spans="1:50" ht="25.5" x14ac:dyDescent="0.2">
      <c r="A75" s="83" t="s">
        <v>65</v>
      </c>
      <c r="B75" s="83" t="s">
        <v>66</v>
      </c>
      <c r="C75" s="83" t="s">
        <v>171</v>
      </c>
      <c r="D75" s="84" t="s">
        <v>172</v>
      </c>
      <c r="E75" s="85"/>
      <c r="F75" s="85"/>
      <c r="G75" s="85"/>
      <c r="H75" s="85"/>
      <c r="I75" s="85"/>
      <c r="J75" s="85"/>
      <c r="K75" s="85">
        <v>0</v>
      </c>
      <c r="L75" s="85">
        <v>60</v>
      </c>
      <c r="M75" s="85">
        <v>5</v>
      </c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>
        <f t="shared" si="110"/>
        <v>0</v>
      </c>
      <c r="AF75" s="85">
        <f t="shared" si="111"/>
        <v>60</v>
      </c>
      <c r="AG75" s="15">
        <f t="shared" si="106"/>
        <v>60</v>
      </c>
      <c r="AH75" s="15">
        <f t="shared" si="112"/>
        <v>5</v>
      </c>
      <c r="AI75" s="15" t="s">
        <v>38</v>
      </c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</row>
    <row r="76" spans="1:50" ht="12.75" x14ac:dyDescent="0.2">
      <c r="A76" s="83" t="s">
        <v>65</v>
      </c>
      <c r="B76" s="83" t="s">
        <v>69</v>
      </c>
      <c r="C76" s="83" t="s">
        <v>173</v>
      </c>
      <c r="D76" s="84" t="s">
        <v>174</v>
      </c>
      <c r="E76" s="85"/>
      <c r="F76" s="85"/>
      <c r="G76" s="85"/>
      <c r="H76" s="85"/>
      <c r="I76" s="85"/>
      <c r="J76" s="85"/>
      <c r="K76" s="85"/>
      <c r="L76" s="85"/>
      <c r="M76" s="85"/>
      <c r="N76" s="85">
        <v>0</v>
      </c>
      <c r="O76" s="85">
        <v>55</v>
      </c>
      <c r="P76" s="85">
        <v>4</v>
      </c>
      <c r="Q76" s="85"/>
      <c r="R76" s="85"/>
      <c r="S76" s="85"/>
      <c r="T76" s="85"/>
      <c r="U76" s="85"/>
      <c r="V76" s="85"/>
      <c r="W76" s="85"/>
      <c r="X76" s="85"/>
      <c r="Y76" s="85"/>
      <c r="Z76" s="85"/>
      <c r="AA76" s="85"/>
      <c r="AB76" s="85"/>
      <c r="AC76" s="85"/>
      <c r="AD76" s="85"/>
      <c r="AE76" s="85">
        <f t="shared" si="110"/>
        <v>0</v>
      </c>
      <c r="AF76" s="85">
        <f t="shared" si="111"/>
        <v>55</v>
      </c>
      <c r="AG76" s="15">
        <f t="shared" si="106"/>
        <v>55</v>
      </c>
      <c r="AH76" s="15">
        <f t="shared" si="112"/>
        <v>4</v>
      </c>
      <c r="AI76" s="15" t="s">
        <v>38</v>
      </c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</row>
    <row r="77" spans="1:50" ht="38.25" x14ac:dyDescent="0.2">
      <c r="A77" s="83" t="s">
        <v>50</v>
      </c>
      <c r="B77" s="83" t="s">
        <v>54</v>
      </c>
      <c r="C77" s="83" t="s">
        <v>175</v>
      </c>
      <c r="D77" s="84" t="s">
        <v>176</v>
      </c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5">
        <v>0</v>
      </c>
      <c r="R77" s="85">
        <v>60</v>
      </c>
      <c r="S77" s="85">
        <v>5</v>
      </c>
      <c r="T77" s="85"/>
      <c r="U77" s="85"/>
      <c r="V77" s="85"/>
      <c r="W77" s="85"/>
      <c r="X77" s="85"/>
      <c r="Y77" s="85"/>
      <c r="Z77" s="85"/>
      <c r="AA77" s="85"/>
      <c r="AB77" s="85"/>
      <c r="AC77" s="85"/>
      <c r="AD77" s="85"/>
      <c r="AE77" s="85">
        <f t="shared" si="110"/>
        <v>0</v>
      </c>
      <c r="AF77" s="85">
        <f t="shared" si="111"/>
        <v>60</v>
      </c>
      <c r="AG77" s="15">
        <f t="shared" si="106"/>
        <v>60</v>
      </c>
      <c r="AH77" s="15">
        <f t="shared" si="112"/>
        <v>5</v>
      </c>
      <c r="AI77" s="15" t="s">
        <v>38</v>
      </c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</row>
    <row r="78" spans="1:50" ht="12.75" x14ac:dyDescent="0.2">
      <c r="A78" s="83" t="s">
        <v>50</v>
      </c>
      <c r="B78" s="83" t="s">
        <v>51</v>
      </c>
      <c r="C78" s="83" t="s">
        <v>177</v>
      </c>
      <c r="D78" s="84" t="s">
        <v>178</v>
      </c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>
        <v>0</v>
      </c>
      <c r="U78" s="85">
        <v>60</v>
      </c>
      <c r="V78" s="85">
        <v>5</v>
      </c>
      <c r="W78" s="85"/>
      <c r="X78" s="85"/>
      <c r="Y78" s="85"/>
      <c r="Z78" s="85"/>
      <c r="AA78" s="85"/>
      <c r="AB78" s="85"/>
      <c r="AC78" s="85"/>
      <c r="AD78" s="85"/>
      <c r="AE78" s="85">
        <v>0</v>
      </c>
      <c r="AF78" s="85">
        <f t="shared" si="111"/>
        <v>60</v>
      </c>
      <c r="AG78" s="15">
        <f t="shared" si="106"/>
        <v>60</v>
      </c>
      <c r="AH78" s="15">
        <f t="shared" si="112"/>
        <v>5</v>
      </c>
      <c r="AI78" s="15" t="s">
        <v>38</v>
      </c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</row>
    <row r="79" spans="1:50" ht="38.25" x14ac:dyDescent="0.2">
      <c r="A79" s="83" t="s">
        <v>50</v>
      </c>
      <c r="B79" s="83" t="s">
        <v>51</v>
      </c>
      <c r="C79" s="83" t="s">
        <v>179</v>
      </c>
      <c r="D79" s="84" t="s">
        <v>180</v>
      </c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>
        <v>0</v>
      </c>
      <c r="U79" s="85">
        <v>60</v>
      </c>
      <c r="V79" s="85">
        <v>5</v>
      </c>
      <c r="W79" s="85">
        <v>0</v>
      </c>
      <c r="X79" s="85">
        <v>0</v>
      </c>
      <c r="Y79" s="85">
        <v>0</v>
      </c>
      <c r="Z79" s="85"/>
      <c r="AA79" s="85"/>
      <c r="AB79" s="85"/>
      <c r="AC79" s="85"/>
      <c r="AD79" s="85"/>
      <c r="AE79" s="85">
        <f t="shared" ref="AE79:AE82" si="113">E79+H79+K79+N79+Q79+T79+W79+Z79</f>
        <v>0</v>
      </c>
      <c r="AF79" s="85">
        <f t="shared" si="111"/>
        <v>60</v>
      </c>
      <c r="AG79" s="15">
        <f t="shared" si="106"/>
        <v>60</v>
      </c>
      <c r="AH79" s="15">
        <f t="shared" si="112"/>
        <v>5</v>
      </c>
      <c r="AI79" s="15" t="s">
        <v>38</v>
      </c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</row>
    <row r="80" spans="1:50" ht="12.75" x14ac:dyDescent="0.2">
      <c r="A80" s="83" t="s">
        <v>34</v>
      </c>
      <c r="B80" s="83" t="s">
        <v>35</v>
      </c>
      <c r="C80" s="83" t="s">
        <v>181</v>
      </c>
      <c r="D80" s="84" t="s">
        <v>182</v>
      </c>
      <c r="E80" s="85"/>
      <c r="F80" s="85"/>
      <c r="G80" s="85"/>
      <c r="H80" s="85"/>
      <c r="I80" s="85"/>
      <c r="J80" s="85"/>
      <c r="K80" s="85"/>
      <c r="L80" s="8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>
        <v>0</v>
      </c>
      <c r="X80" s="15">
        <v>160</v>
      </c>
      <c r="Y80" s="15">
        <v>12</v>
      </c>
      <c r="Z80" s="15">
        <v>0</v>
      </c>
      <c r="AA80" s="15">
        <v>0</v>
      </c>
      <c r="AB80" s="15"/>
      <c r="AC80" s="15"/>
      <c r="AD80" s="15"/>
      <c r="AE80" s="15">
        <f t="shared" si="113"/>
        <v>0</v>
      </c>
      <c r="AF80" s="15">
        <f t="shared" si="111"/>
        <v>160</v>
      </c>
      <c r="AG80" s="15">
        <f t="shared" si="106"/>
        <v>160</v>
      </c>
      <c r="AH80" s="15">
        <f t="shared" si="112"/>
        <v>12</v>
      </c>
      <c r="AI80" s="15" t="s">
        <v>38</v>
      </c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</row>
    <row r="81" spans="1:50" ht="12.75" x14ac:dyDescent="0.2">
      <c r="A81" s="83" t="s">
        <v>34</v>
      </c>
      <c r="B81" s="83" t="s">
        <v>35</v>
      </c>
      <c r="C81" s="83" t="s">
        <v>183</v>
      </c>
      <c r="D81" s="84" t="s">
        <v>184</v>
      </c>
      <c r="E81" s="85"/>
      <c r="F81" s="85"/>
      <c r="G81" s="85"/>
      <c r="H81" s="85"/>
      <c r="I81" s="85"/>
      <c r="J81" s="85"/>
      <c r="K81" s="85"/>
      <c r="L81" s="85"/>
      <c r="M81" s="15"/>
      <c r="N81" s="15"/>
      <c r="O81" s="15"/>
      <c r="P81" s="15"/>
      <c r="Q81" s="15"/>
      <c r="R81" s="15"/>
      <c r="S81" s="15"/>
      <c r="T81" s="24"/>
      <c r="U81" s="24"/>
      <c r="V81" s="24"/>
      <c r="W81" s="15">
        <v>0</v>
      </c>
      <c r="X81" s="15">
        <v>3</v>
      </c>
      <c r="Y81" s="15">
        <v>2</v>
      </c>
      <c r="Z81" s="15">
        <v>0</v>
      </c>
      <c r="AA81" s="15">
        <v>0</v>
      </c>
      <c r="AB81" s="24"/>
      <c r="AC81" s="24"/>
      <c r="AD81" s="24"/>
      <c r="AE81" s="15">
        <f t="shared" si="113"/>
        <v>0</v>
      </c>
      <c r="AF81" s="15">
        <f t="shared" si="111"/>
        <v>3</v>
      </c>
      <c r="AG81" s="15">
        <f t="shared" si="106"/>
        <v>3</v>
      </c>
      <c r="AH81" s="15">
        <f t="shared" si="112"/>
        <v>2</v>
      </c>
      <c r="AI81" s="15" t="s">
        <v>43</v>
      </c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ht="12.75" x14ac:dyDescent="0.2">
      <c r="A82" s="83" t="s">
        <v>34</v>
      </c>
      <c r="B82" s="83" t="s">
        <v>35</v>
      </c>
      <c r="C82" s="83" t="s">
        <v>185</v>
      </c>
      <c r="D82" s="84" t="s">
        <v>186</v>
      </c>
      <c r="E82" s="85"/>
      <c r="F82" s="85"/>
      <c r="G82" s="85"/>
      <c r="H82" s="85"/>
      <c r="I82" s="85"/>
      <c r="J82" s="85"/>
      <c r="K82" s="85"/>
      <c r="L82" s="85"/>
      <c r="M82" s="15"/>
      <c r="N82" s="15"/>
      <c r="O82" s="15"/>
      <c r="P82" s="15"/>
      <c r="Q82" s="15"/>
      <c r="R82" s="15"/>
      <c r="S82" s="15"/>
      <c r="T82" s="24"/>
      <c r="U82" s="24"/>
      <c r="V82" s="24"/>
      <c r="W82" s="15">
        <v>0</v>
      </c>
      <c r="X82" s="15">
        <v>3</v>
      </c>
      <c r="Y82" s="15">
        <v>1</v>
      </c>
      <c r="Z82" s="15">
        <v>0</v>
      </c>
      <c r="AA82" s="15">
        <v>0</v>
      </c>
      <c r="AB82" s="24"/>
      <c r="AC82" s="24"/>
      <c r="AD82" s="24"/>
      <c r="AE82" s="15">
        <f t="shared" si="113"/>
        <v>0</v>
      </c>
      <c r="AF82" s="15">
        <f t="shared" si="111"/>
        <v>3</v>
      </c>
      <c r="AG82" s="15">
        <f t="shared" si="106"/>
        <v>3</v>
      </c>
      <c r="AH82" s="15">
        <f t="shared" si="112"/>
        <v>1</v>
      </c>
      <c r="AI82" s="15" t="s">
        <v>43</v>
      </c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</row>
    <row r="83" spans="1:50" ht="12.75" x14ac:dyDescent="0.2">
      <c r="A83" s="110" t="s">
        <v>187</v>
      </c>
      <c r="B83" s="106"/>
      <c r="C83" s="106"/>
      <c r="D83" s="107"/>
      <c r="E83" s="19">
        <f t="shared" ref="E83:AA83" si="114">SUM(E74:E82)</f>
        <v>0</v>
      </c>
      <c r="F83" s="19">
        <f t="shared" si="114"/>
        <v>0</v>
      </c>
      <c r="G83" s="19">
        <f t="shared" si="114"/>
        <v>0</v>
      </c>
      <c r="H83" s="19">
        <f t="shared" si="114"/>
        <v>0</v>
      </c>
      <c r="I83" s="19">
        <f t="shared" si="114"/>
        <v>20</v>
      </c>
      <c r="J83" s="19">
        <f t="shared" si="114"/>
        <v>2</v>
      </c>
      <c r="K83" s="19">
        <f t="shared" si="114"/>
        <v>0</v>
      </c>
      <c r="L83" s="19">
        <f t="shared" si="114"/>
        <v>60</v>
      </c>
      <c r="M83" s="19">
        <f t="shared" si="114"/>
        <v>5</v>
      </c>
      <c r="N83" s="19">
        <f t="shared" si="114"/>
        <v>0</v>
      </c>
      <c r="O83" s="19">
        <f t="shared" si="114"/>
        <v>55</v>
      </c>
      <c r="P83" s="19">
        <f t="shared" si="114"/>
        <v>4</v>
      </c>
      <c r="Q83" s="19">
        <f t="shared" si="114"/>
        <v>0</v>
      </c>
      <c r="R83" s="19">
        <f t="shared" si="114"/>
        <v>60</v>
      </c>
      <c r="S83" s="19">
        <f t="shared" si="114"/>
        <v>5</v>
      </c>
      <c r="T83" s="19">
        <f t="shared" si="114"/>
        <v>0</v>
      </c>
      <c r="U83" s="19">
        <f t="shared" si="114"/>
        <v>120</v>
      </c>
      <c r="V83" s="19">
        <f t="shared" si="114"/>
        <v>10</v>
      </c>
      <c r="W83" s="19">
        <f t="shared" si="114"/>
        <v>0</v>
      </c>
      <c r="X83" s="19">
        <f t="shared" si="114"/>
        <v>166</v>
      </c>
      <c r="Y83" s="19">
        <f t="shared" si="114"/>
        <v>15</v>
      </c>
      <c r="Z83" s="19">
        <f t="shared" si="114"/>
        <v>0</v>
      </c>
      <c r="AA83" s="19">
        <f t="shared" si="114"/>
        <v>0</v>
      </c>
      <c r="AB83" s="19"/>
      <c r="AC83" s="19"/>
      <c r="AD83" s="19"/>
      <c r="AE83" s="28">
        <f t="shared" ref="AE83:AH83" si="115">SUM(AE74:AE82)</f>
        <v>0</v>
      </c>
      <c r="AF83" s="28">
        <f t="shared" si="115"/>
        <v>481</v>
      </c>
      <c r="AG83" s="28">
        <f t="shared" si="115"/>
        <v>481</v>
      </c>
      <c r="AH83" s="19">
        <f t="shared" si="115"/>
        <v>41</v>
      </c>
      <c r="AI83" s="27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</row>
    <row r="84" spans="1:50" ht="12.75" x14ac:dyDescent="0.2">
      <c r="A84" s="110" t="s">
        <v>188</v>
      </c>
      <c r="B84" s="106"/>
      <c r="C84" s="106"/>
      <c r="D84" s="107"/>
      <c r="E84" s="19">
        <f t="shared" ref="E84:AA84" si="116">E67+E68+E71+E72+E73</f>
        <v>8</v>
      </c>
      <c r="F84" s="19">
        <f t="shared" si="116"/>
        <v>11</v>
      </c>
      <c r="G84" s="19">
        <f t="shared" si="116"/>
        <v>23</v>
      </c>
      <c r="H84" s="19">
        <f t="shared" si="116"/>
        <v>10</v>
      </c>
      <c r="I84" s="19">
        <f t="shared" si="116"/>
        <v>22</v>
      </c>
      <c r="J84" s="19">
        <f t="shared" si="116"/>
        <v>30</v>
      </c>
      <c r="K84" s="19">
        <f t="shared" si="116"/>
        <v>7</v>
      </c>
      <c r="L84" s="19">
        <f t="shared" si="116"/>
        <v>19</v>
      </c>
      <c r="M84" s="19">
        <f t="shared" si="116"/>
        <v>24</v>
      </c>
      <c r="N84" s="19">
        <f t="shared" si="116"/>
        <v>7</v>
      </c>
      <c r="O84" s="19">
        <f t="shared" si="116"/>
        <v>16</v>
      </c>
      <c r="P84" s="19">
        <f t="shared" si="116"/>
        <v>29</v>
      </c>
      <c r="Q84" s="19">
        <f t="shared" si="116"/>
        <v>4</v>
      </c>
      <c r="R84" s="19">
        <f t="shared" si="116"/>
        <v>9</v>
      </c>
      <c r="S84" s="19">
        <f t="shared" si="116"/>
        <v>27</v>
      </c>
      <c r="T84" s="19">
        <f t="shared" si="116"/>
        <v>6</v>
      </c>
      <c r="U84" s="19">
        <f t="shared" si="116"/>
        <v>2</v>
      </c>
      <c r="V84" s="19">
        <f t="shared" si="116"/>
        <v>16</v>
      </c>
      <c r="W84" s="19">
        <f t="shared" si="116"/>
        <v>4</v>
      </c>
      <c r="X84" s="19">
        <f t="shared" si="116"/>
        <v>1</v>
      </c>
      <c r="Y84" s="19">
        <f t="shared" si="116"/>
        <v>20</v>
      </c>
      <c r="Z84" s="19">
        <f t="shared" si="116"/>
        <v>0</v>
      </c>
      <c r="AA84" s="19">
        <f t="shared" si="116"/>
        <v>0</v>
      </c>
      <c r="AB84" s="19"/>
      <c r="AC84" s="15"/>
      <c r="AD84" s="15"/>
      <c r="AE84" s="28">
        <f t="shared" ref="AE84:AF84" si="117">AE67+AE68+AE71+AE72+AE73</f>
        <v>690</v>
      </c>
      <c r="AF84" s="28">
        <f t="shared" si="117"/>
        <v>1170</v>
      </c>
      <c r="AG84" s="28">
        <f t="shared" ref="AG84:AG85" si="118">AE84+AF84</f>
        <v>1860</v>
      </c>
      <c r="AH84" s="28">
        <f>AH67+AH68+AH71+AH72+AH73</f>
        <v>169</v>
      </c>
      <c r="AI84" s="15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</row>
    <row r="85" spans="1:50" ht="12.75" x14ac:dyDescent="0.2">
      <c r="A85" s="110" t="s">
        <v>189</v>
      </c>
      <c r="B85" s="106"/>
      <c r="C85" s="106"/>
      <c r="D85" s="107"/>
      <c r="E85" s="19">
        <f t="shared" ref="E85:AA85" si="119">E67+E68+E71+E72+E73+E83</f>
        <v>8</v>
      </c>
      <c r="F85" s="19">
        <f t="shared" si="119"/>
        <v>11</v>
      </c>
      <c r="G85" s="19">
        <f t="shared" si="119"/>
        <v>23</v>
      </c>
      <c r="H85" s="19">
        <f t="shared" si="119"/>
        <v>10</v>
      </c>
      <c r="I85" s="19">
        <f t="shared" si="119"/>
        <v>42</v>
      </c>
      <c r="J85" s="19">
        <f t="shared" si="119"/>
        <v>32</v>
      </c>
      <c r="K85" s="19">
        <f t="shared" si="119"/>
        <v>7</v>
      </c>
      <c r="L85" s="19">
        <f t="shared" si="119"/>
        <v>79</v>
      </c>
      <c r="M85" s="19">
        <f t="shared" si="119"/>
        <v>29</v>
      </c>
      <c r="N85" s="19">
        <f t="shared" si="119"/>
        <v>7</v>
      </c>
      <c r="O85" s="19">
        <f t="shared" si="119"/>
        <v>71</v>
      </c>
      <c r="P85" s="19">
        <f t="shared" si="119"/>
        <v>33</v>
      </c>
      <c r="Q85" s="19">
        <f t="shared" si="119"/>
        <v>4</v>
      </c>
      <c r="R85" s="19">
        <f t="shared" si="119"/>
        <v>69</v>
      </c>
      <c r="S85" s="19">
        <f t="shared" si="119"/>
        <v>32</v>
      </c>
      <c r="T85" s="19">
        <f t="shared" si="119"/>
        <v>6</v>
      </c>
      <c r="U85" s="19">
        <f t="shared" si="119"/>
        <v>122</v>
      </c>
      <c r="V85" s="19">
        <f t="shared" si="119"/>
        <v>26</v>
      </c>
      <c r="W85" s="19">
        <f t="shared" si="119"/>
        <v>4</v>
      </c>
      <c r="X85" s="19">
        <f t="shared" si="119"/>
        <v>167</v>
      </c>
      <c r="Y85" s="19">
        <f t="shared" si="119"/>
        <v>35</v>
      </c>
      <c r="Z85" s="19">
        <f t="shared" si="119"/>
        <v>0</v>
      </c>
      <c r="AA85" s="19">
        <f t="shared" si="119"/>
        <v>0</v>
      </c>
      <c r="AB85" s="19"/>
      <c r="AC85" s="15" t="s">
        <v>108</v>
      </c>
      <c r="AD85" s="15" t="s">
        <v>108</v>
      </c>
      <c r="AE85" s="28">
        <f t="shared" ref="AE85:AF85" si="120">AE67+AE68+AE71+AE72+AE73+AE83</f>
        <v>690</v>
      </c>
      <c r="AF85" s="28">
        <f t="shared" si="120"/>
        <v>1651</v>
      </c>
      <c r="AG85" s="28">
        <f t="shared" si="118"/>
        <v>2341</v>
      </c>
      <c r="AH85" s="28">
        <f>AH67+AH68+AH71+AH72+AH73+AH83</f>
        <v>210</v>
      </c>
      <c r="AI85" s="15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</row>
    <row r="86" spans="1:50" ht="12.75" x14ac:dyDescent="0.2">
      <c r="A86" s="31"/>
      <c r="B86" s="31"/>
      <c r="C86" s="32"/>
      <c r="D86" s="33"/>
      <c r="E86" s="34"/>
      <c r="F86" s="35"/>
      <c r="G86" s="35"/>
      <c r="H86" s="36"/>
      <c r="I86" s="35"/>
      <c r="J86" s="35"/>
      <c r="K86" s="36"/>
      <c r="L86" s="35"/>
      <c r="M86" s="35"/>
      <c r="N86" s="36"/>
      <c r="O86" s="35"/>
      <c r="P86" s="35"/>
      <c r="Q86" s="36"/>
      <c r="R86" s="35"/>
      <c r="S86" s="35"/>
      <c r="T86" s="36"/>
      <c r="U86" s="35"/>
      <c r="V86" s="35"/>
      <c r="W86" s="36"/>
      <c r="X86" s="35"/>
      <c r="Y86" s="35">
        <f>G85+J85+M85+P85+S85+V85+Y85</f>
        <v>210</v>
      </c>
      <c r="Z86" s="36"/>
      <c r="AA86" s="35"/>
      <c r="AB86" s="36"/>
      <c r="AC86" s="35"/>
      <c r="AD86" s="35"/>
      <c r="AE86" s="36"/>
      <c r="AF86" s="35"/>
      <c r="AG86" s="35"/>
      <c r="AH86" s="35">
        <v>210</v>
      </c>
      <c r="AI86" s="37" t="s">
        <v>190</v>
      </c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</row>
    <row r="87" spans="1:50" ht="12.75" x14ac:dyDescent="0.2">
      <c r="A87" s="31"/>
      <c r="B87" s="31"/>
      <c r="C87" s="32"/>
      <c r="D87" s="33"/>
      <c r="E87" s="37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>
        <v>30</v>
      </c>
      <c r="AI87" s="37" t="s">
        <v>191</v>
      </c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</row>
    <row r="88" spans="1:50" ht="12.75" customHeight="1" x14ac:dyDescent="0.2">
      <c r="A88" s="38"/>
      <c r="B88" s="38"/>
      <c r="C88" s="39"/>
      <c r="D88" s="40"/>
      <c r="E88" s="41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3"/>
      <c r="AK88" s="43"/>
      <c r="AL88" s="43"/>
      <c r="AM88" s="43"/>
      <c r="AN88" s="43"/>
      <c r="AO88" s="43"/>
      <c r="AP88" s="43"/>
      <c r="AQ88" s="43"/>
      <c r="AR88" s="43"/>
      <c r="AS88" s="43"/>
      <c r="AT88" s="43"/>
      <c r="AU88" s="43"/>
      <c r="AV88" s="43"/>
      <c r="AW88" s="43"/>
      <c r="AX88" s="43"/>
    </row>
    <row r="89" spans="1:50" ht="12.75" customHeight="1" x14ac:dyDescent="0.2">
      <c r="A89" s="31"/>
      <c r="B89" s="31"/>
      <c r="C89" s="32"/>
      <c r="D89" s="33"/>
      <c r="E89" s="37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</row>
    <row r="90" spans="1:50" ht="12.75" customHeight="1" x14ac:dyDescent="0.2">
      <c r="A90" s="31"/>
      <c r="B90" s="31"/>
      <c r="C90" s="32"/>
      <c r="D90" s="33"/>
      <c r="E90" s="37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</row>
    <row r="91" spans="1:50" ht="12.75" customHeight="1" x14ac:dyDescent="0.2">
      <c r="A91" s="31"/>
      <c r="B91" s="31"/>
      <c r="C91" s="32"/>
      <c r="D91" s="33"/>
      <c r="E91" s="37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</row>
    <row r="92" spans="1:50" ht="12.75" customHeight="1" x14ac:dyDescent="0.2">
      <c r="A92" s="31"/>
      <c r="B92" s="31"/>
      <c r="C92" s="32"/>
      <c r="D92" s="33"/>
      <c r="E92" s="37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</row>
    <row r="93" spans="1:50" ht="12.75" customHeight="1" x14ac:dyDescent="0.2">
      <c r="A93" s="31"/>
      <c r="B93" s="31"/>
      <c r="C93" s="32"/>
      <c r="D93" s="33"/>
      <c r="E93" s="37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</row>
    <row r="94" spans="1:50" ht="12.75" customHeight="1" x14ac:dyDescent="0.2">
      <c r="A94" s="31"/>
      <c r="B94" s="31"/>
      <c r="C94" s="32"/>
      <c r="D94" s="33"/>
      <c r="E94" s="37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</row>
    <row r="95" spans="1:50" ht="12.75" customHeight="1" x14ac:dyDescent="0.2">
      <c r="A95" s="31"/>
      <c r="B95" s="31"/>
      <c r="C95" s="32"/>
      <c r="D95" s="33"/>
      <c r="E95" s="37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</row>
    <row r="96" spans="1:50" ht="12.75" customHeight="1" x14ac:dyDescent="0.2">
      <c r="A96" s="31"/>
      <c r="B96" s="31"/>
      <c r="C96" s="32"/>
      <c r="D96" s="33"/>
      <c r="E96" s="37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</row>
    <row r="97" spans="1:50" ht="12.75" customHeight="1" x14ac:dyDescent="0.2">
      <c r="A97" s="31"/>
      <c r="B97" s="31"/>
      <c r="C97" s="32"/>
      <c r="D97" s="33"/>
      <c r="E97" s="37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</row>
    <row r="98" spans="1:50" ht="12.75" customHeight="1" x14ac:dyDescent="0.2">
      <c r="A98" s="31"/>
      <c r="B98" s="31"/>
      <c r="C98" s="32"/>
      <c r="D98" s="33"/>
      <c r="E98" s="37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</row>
    <row r="99" spans="1:50" ht="12.75" customHeight="1" x14ac:dyDescent="0.2">
      <c r="A99" s="31"/>
      <c r="B99" s="31"/>
      <c r="C99" s="32"/>
      <c r="D99" s="33"/>
      <c r="E99" s="37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</row>
    <row r="100" spans="1:50" ht="12.75" customHeight="1" x14ac:dyDescent="0.2">
      <c r="A100" s="31"/>
      <c r="B100" s="31"/>
      <c r="C100" s="32"/>
      <c r="D100" s="33"/>
      <c r="E100" s="37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</row>
    <row r="101" spans="1:50" ht="12.75" customHeight="1" x14ac:dyDescent="0.2">
      <c r="A101" s="31"/>
      <c r="B101" s="31"/>
      <c r="C101" s="32"/>
      <c r="D101" s="33"/>
      <c r="E101" s="37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</row>
    <row r="102" spans="1:50" ht="12.75" customHeight="1" x14ac:dyDescent="0.2">
      <c r="A102" s="31"/>
      <c r="B102" s="31"/>
      <c r="C102" s="32"/>
      <c r="D102" s="33"/>
      <c r="E102" s="37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</row>
    <row r="103" spans="1:50" ht="12.75" customHeight="1" x14ac:dyDescent="0.2">
      <c r="A103" s="31"/>
      <c r="B103" s="31"/>
      <c r="C103" s="32"/>
      <c r="D103" s="33"/>
      <c r="E103" s="37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</row>
    <row r="104" spans="1:50" ht="12.75" customHeight="1" x14ac:dyDescent="0.2">
      <c r="A104" s="31"/>
      <c r="B104" s="31"/>
      <c r="C104" s="32"/>
      <c r="D104" s="33"/>
      <c r="E104" s="37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</row>
    <row r="105" spans="1:50" ht="12.75" customHeight="1" x14ac:dyDescent="0.2">
      <c r="A105" s="31"/>
      <c r="B105" s="31"/>
      <c r="C105" s="32"/>
      <c r="D105" s="33"/>
      <c r="E105" s="37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</row>
    <row r="106" spans="1:50" ht="12.75" customHeight="1" x14ac:dyDescent="0.2">
      <c r="A106" s="31"/>
      <c r="B106" s="31"/>
      <c r="C106" s="32"/>
      <c r="D106" s="33"/>
      <c r="E106" s="37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</row>
    <row r="107" spans="1:50" ht="12.75" customHeight="1" x14ac:dyDescent="0.2">
      <c r="A107" s="31"/>
      <c r="B107" s="31"/>
      <c r="C107" s="32"/>
      <c r="D107" s="33"/>
      <c r="E107" s="37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</row>
    <row r="108" spans="1:50" ht="12.75" customHeight="1" x14ac:dyDescent="0.2">
      <c r="A108" s="31"/>
      <c r="B108" s="31"/>
      <c r="C108" s="32"/>
      <c r="D108" s="33"/>
      <c r="E108" s="37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</row>
    <row r="109" spans="1:50" ht="12.75" customHeight="1" x14ac:dyDescent="0.2">
      <c r="A109" s="31"/>
      <c r="B109" s="31"/>
      <c r="C109" s="32"/>
      <c r="D109" s="33"/>
      <c r="E109" s="37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</row>
    <row r="110" spans="1:50" ht="12.75" customHeight="1" x14ac:dyDescent="0.2">
      <c r="A110" s="31"/>
      <c r="B110" s="31"/>
      <c r="C110" s="32"/>
      <c r="D110" s="33"/>
      <c r="E110" s="37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</row>
    <row r="111" spans="1:50" ht="12.75" customHeight="1" x14ac:dyDescent="0.2">
      <c r="A111" s="31"/>
      <c r="B111" s="31"/>
      <c r="C111" s="32"/>
      <c r="D111" s="33"/>
      <c r="E111" s="37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</row>
    <row r="112" spans="1:50" ht="12.75" customHeight="1" x14ac:dyDescent="0.2">
      <c r="A112" s="31"/>
      <c r="B112" s="31"/>
      <c r="C112" s="32"/>
      <c r="D112" s="33"/>
      <c r="E112" s="37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</row>
    <row r="113" spans="1:50" ht="12.75" customHeight="1" x14ac:dyDescent="0.2">
      <c r="A113" s="31"/>
      <c r="B113" s="31"/>
      <c r="C113" s="32"/>
      <c r="D113" s="33"/>
      <c r="E113" s="37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</row>
    <row r="114" spans="1:50" ht="12.75" customHeight="1" x14ac:dyDescent="0.2">
      <c r="A114" s="31"/>
      <c r="B114" s="31"/>
      <c r="C114" s="32"/>
      <c r="D114" s="33"/>
      <c r="E114" s="37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</row>
    <row r="115" spans="1:50" ht="12.75" customHeight="1" x14ac:dyDescent="0.2">
      <c r="A115" s="31"/>
      <c r="B115" s="31"/>
      <c r="C115" s="32"/>
      <c r="D115" s="33"/>
      <c r="E115" s="37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</row>
    <row r="116" spans="1:50" ht="12.75" customHeight="1" x14ac:dyDescent="0.2">
      <c r="A116" s="31"/>
      <c r="B116" s="31"/>
      <c r="C116" s="32"/>
      <c r="D116" s="33"/>
      <c r="E116" s="37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</row>
    <row r="117" spans="1:50" ht="12.75" customHeight="1" x14ac:dyDescent="0.2">
      <c r="A117" s="31"/>
      <c r="B117" s="31"/>
      <c r="C117" s="32"/>
      <c r="D117" s="33"/>
      <c r="E117" s="37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</row>
    <row r="118" spans="1:50" ht="12.75" customHeight="1" x14ac:dyDescent="0.2">
      <c r="A118" s="31"/>
      <c r="B118" s="31"/>
      <c r="C118" s="32"/>
      <c r="D118" s="33"/>
      <c r="E118" s="37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</row>
    <row r="119" spans="1:50" ht="12.75" customHeight="1" x14ac:dyDescent="0.2">
      <c r="A119" s="31"/>
      <c r="B119" s="31"/>
      <c r="C119" s="32"/>
      <c r="D119" s="33"/>
      <c r="E119" s="37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</row>
    <row r="120" spans="1:50" ht="12.75" customHeight="1" x14ac:dyDescent="0.2">
      <c r="A120" s="31"/>
      <c r="B120" s="31"/>
      <c r="C120" s="32"/>
      <c r="D120" s="33"/>
      <c r="E120" s="37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</row>
    <row r="121" spans="1:50" ht="12.75" customHeight="1" x14ac:dyDescent="0.2">
      <c r="A121" s="31"/>
      <c r="B121" s="31"/>
      <c r="C121" s="32"/>
      <c r="D121" s="33"/>
      <c r="E121" s="37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</row>
    <row r="122" spans="1:50" ht="12.75" customHeight="1" x14ac:dyDescent="0.2">
      <c r="A122" s="31"/>
      <c r="B122" s="31"/>
      <c r="C122" s="32"/>
      <c r="D122" s="33"/>
      <c r="E122" s="37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</row>
    <row r="123" spans="1:50" ht="12.75" customHeight="1" x14ac:dyDescent="0.2">
      <c r="A123" s="31"/>
      <c r="B123" s="31"/>
      <c r="C123" s="32"/>
      <c r="D123" s="33"/>
      <c r="E123" s="37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</row>
    <row r="124" spans="1:50" ht="12.75" customHeight="1" x14ac:dyDescent="0.2">
      <c r="A124" s="31"/>
      <c r="B124" s="31"/>
      <c r="C124" s="32"/>
      <c r="D124" s="33"/>
      <c r="E124" s="37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</row>
    <row r="125" spans="1:50" ht="12.75" customHeight="1" x14ac:dyDescent="0.2">
      <c r="A125" s="31"/>
      <c r="B125" s="31"/>
      <c r="C125" s="32"/>
      <c r="D125" s="33"/>
      <c r="E125" s="37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</row>
    <row r="126" spans="1:50" ht="12.75" customHeight="1" x14ac:dyDescent="0.2">
      <c r="A126" s="31"/>
      <c r="B126" s="31"/>
      <c r="C126" s="32"/>
      <c r="D126" s="33"/>
      <c r="E126" s="37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</row>
    <row r="127" spans="1:50" ht="12.75" customHeight="1" x14ac:dyDescent="0.2">
      <c r="A127" s="31"/>
      <c r="B127" s="31"/>
      <c r="C127" s="32"/>
      <c r="D127" s="33"/>
      <c r="E127" s="37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</row>
    <row r="128" spans="1:50" ht="12.75" customHeight="1" x14ac:dyDescent="0.2">
      <c r="A128" s="31"/>
      <c r="B128" s="31"/>
      <c r="C128" s="32"/>
      <c r="D128" s="33"/>
      <c r="E128" s="37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</row>
    <row r="129" spans="1:50" ht="12.75" customHeight="1" x14ac:dyDescent="0.2">
      <c r="A129" s="31"/>
      <c r="B129" s="31"/>
      <c r="C129" s="32"/>
      <c r="D129" s="33"/>
      <c r="E129" s="37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</row>
    <row r="130" spans="1:50" ht="12.75" customHeight="1" x14ac:dyDescent="0.2">
      <c r="A130" s="31"/>
      <c r="B130" s="31"/>
      <c r="C130" s="32"/>
      <c r="D130" s="33"/>
      <c r="E130" s="37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</row>
    <row r="131" spans="1:50" ht="12.75" customHeight="1" x14ac:dyDescent="0.2">
      <c r="A131" s="31"/>
      <c r="B131" s="31"/>
      <c r="C131" s="32"/>
      <c r="D131" s="33"/>
      <c r="E131" s="37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</row>
    <row r="132" spans="1:50" ht="12.75" customHeight="1" x14ac:dyDescent="0.2">
      <c r="A132" s="31"/>
      <c r="B132" s="31"/>
      <c r="C132" s="32"/>
      <c r="D132" s="33"/>
      <c r="E132" s="37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</row>
    <row r="133" spans="1:50" ht="12.75" customHeight="1" x14ac:dyDescent="0.2">
      <c r="A133" s="31"/>
      <c r="B133" s="31"/>
      <c r="C133" s="32"/>
      <c r="D133" s="33"/>
      <c r="E133" s="37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</row>
    <row r="134" spans="1:50" ht="12.75" customHeight="1" x14ac:dyDescent="0.2">
      <c r="A134" s="31"/>
      <c r="B134" s="31"/>
      <c r="C134" s="32"/>
      <c r="D134" s="33"/>
      <c r="E134" s="37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</row>
    <row r="135" spans="1:50" ht="12.75" customHeight="1" x14ac:dyDescent="0.2">
      <c r="A135" s="31"/>
      <c r="B135" s="31"/>
      <c r="C135" s="32"/>
      <c r="D135" s="33"/>
      <c r="E135" s="37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</row>
    <row r="136" spans="1:50" ht="12.75" customHeight="1" x14ac:dyDescent="0.2">
      <c r="A136" s="31"/>
      <c r="B136" s="31"/>
      <c r="C136" s="32"/>
      <c r="D136" s="33"/>
      <c r="E136" s="37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</row>
    <row r="137" spans="1:50" ht="12.75" customHeight="1" x14ac:dyDescent="0.2">
      <c r="A137" s="31"/>
      <c r="B137" s="31"/>
      <c r="C137" s="32"/>
      <c r="D137" s="33"/>
      <c r="E137" s="37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</row>
    <row r="138" spans="1:50" ht="12.75" customHeight="1" x14ac:dyDescent="0.2">
      <c r="A138" s="31"/>
      <c r="B138" s="31"/>
      <c r="C138" s="32"/>
      <c r="D138" s="33"/>
      <c r="E138" s="37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F138" s="35"/>
      <c r="AG138" s="35"/>
      <c r="AH138" s="35"/>
      <c r="AI138" s="35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</row>
    <row r="139" spans="1:50" ht="12.75" customHeight="1" x14ac:dyDescent="0.2">
      <c r="A139" s="31"/>
      <c r="B139" s="31"/>
      <c r="C139" s="32"/>
      <c r="D139" s="33"/>
      <c r="E139" s="37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</row>
    <row r="140" spans="1:50" ht="12.75" customHeight="1" x14ac:dyDescent="0.2">
      <c r="A140" s="31"/>
      <c r="B140" s="31"/>
      <c r="C140" s="32"/>
      <c r="D140" s="33"/>
      <c r="E140" s="37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</row>
    <row r="141" spans="1:50" ht="12.75" customHeight="1" x14ac:dyDescent="0.2">
      <c r="A141" s="31"/>
      <c r="B141" s="31"/>
      <c r="C141" s="32"/>
      <c r="D141" s="33"/>
      <c r="E141" s="37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</row>
    <row r="142" spans="1:50" ht="12.75" customHeight="1" x14ac:dyDescent="0.2">
      <c r="A142" s="31"/>
      <c r="B142" s="31"/>
      <c r="C142" s="32"/>
      <c r="D142" s="33"/>
      <c r="E142" s="37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</row>
    <row r="143" spans="1:50" ht="12.75" customHeight="1" x14ac:dyDescent="0.2">
      <c r="A143" s="31"/>
      <c r="B143" s="31"/>
      <c r="C143" s="32"/>
      <c r="D143" s="33"/>
      <c r="E143" s="37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</row>
    <row r="144" spans="1:50" ht="12.75" customHeight="1" x14ac:dyDescent="0.2">
      <c r="A144" s="31"/>
      <c r="B144" s="31"/>
      <c r="C144" s="32"/>
      <c r="D144" s="33"/>
      <c r="E144" s="37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</row>
    <row r="145" spans="1:50" ht="12.75" customHeight="1" x14ac:dyDescent="0.2">
      <c r="A145" s="31"/>
      <c r="B145" s="31"/>
      <c r="C145" s="32"/>
      <c r="D145" s="33"/>
      <c r="E145" s="37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</row>
    <row r="146" spans="1:50" ht="12.75" customHeight="1" x14ac:dyDescent="0.2">
      <c r="A146" s="31"/>
      <c r="B146" s="31"/>
      <c r="C146" s="32"/>
      <c r="D146" s="33"/>
      <c r="E146" s="37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</row>
    <row r="147" spans="1:50" ht="12.75" customHeight="1" x14ac:dyDescent="0.2">
      <c r="A147" s="31"/>
      <c r="B147" s="31"/>
      <c r="C147" s="32"/>
      <c r="D147" s="33"/>
      <c r="E147" s="37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</row>
    <row r="148" spans="1:50" ht="12.75" customHeight="1" x14ac:dyDescent="0.2">
      <c r="A148" s="31"/>
      <c r="B148" s="31"/>
      <c r="C148" s="32"/>
      <c r="D148" s="33"/>
      <c r="E148" s="37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</row>
    <row r="149" spans="1:50" ht="12.75" customHeight="1" x14ac:dyDescent="0.2">
      <c r="A149" s="31"/>
      <c r="B149" s="31"/>
      <c r="C149" s="32"/>
      <c r="D149" s="33"/>
      <c r="E149" s="37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</row>
    <row r="150" spans="1:50" ht="12.75" customHeight="1" x14ac:dyDescent="0.2">
      <c r="A150" s="31"/>
      <c r="B150" s="31"/>
      <c r="C150" s="32"/>
      <c r="D150" s="33"/>
      <c r="E150" s="37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F150" s="35"/>
      <c r="AG150" s="35"/>
      <c r="AH150" s="35"/>
      <c r="AI150" s="35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</row>
    <row r="151" spans="1:50" ht="12.75" customHeight="1" x14ac:dyDescent="0.2">
      <c r="A151" s="31"/>
      <c r="B151" s="31"/>
      <c r="C151" s="32"/>
      <c r="D151" s="33"/>
      <c r="E151" s="37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</row>
    <row r="152" spans="1:50" ht="12.75" customHeight="1" x14ac:dyDescent="0.2">
      <c r="A152" s="31"/>
      <c r="B152" s="31"/>
      <c r="C152" s="32"/>
      <c r="D152" s="33"/>
      <c r="E152" s="37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</row>
    <row r="153" spans="1:50" ht="12.75" customHeight="1" x14ac:dyDescent="0.2">
      <c r="A153" s="31"/>
      <c r="B153" s="31"/>
      <c r="C153" s="32"/>
      <c r="D153" s="33"/>
      <c r="E153" s="37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</row>
    <row r="154" spans="1:50" ht="12.75" customHeight="1" x14ac:dyDescent="0.2">
      <c r="A154" s="31"/>
      <c r="B154" s="31"/>
      <c r="C154" s="32"/>
      <c r="D154" s="33"/>
      <c r="E154" s="37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</row>
    <row r="155" spans="1:50" ht="12.75" customHeight="1" x14ac:dyDescent="0.2">
      <c r="A155" s="31"/>
      <c r="B155" s="31"/>
      <c r="C155" s="32"/>
      <c r="D155" s="33"/>
      <c r="E155" s="37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</row>
    <row r="156" spans="1:50" ht="12.75" customHeight="1" x14ac:dyDescent="0.2">
      <c r="A156" s="31"/>
      <c r="B156" s="31"/>
      <c r="C156" s="32"/>
      <c r="D156" s="33"/>
      <c r="E156" s="37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</row>
    <row r="157" spans="1:50" ht="12.75" customHeight="1" x14ac:dyDescent="0.2">
      <c r="A157" s="31"/>
      <c r="B157" s="31"/>
      <c r="C157" s="32"/>
      <c r="D157" s="33"/>
      <c r="E157" s="37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</row>
    <row r="158" spans="1:50" ht="12.75" customHeight="1" x14ac:dyDescent="0.2">
      <c r="A158" s="31"/>
      <c r="B158" s="31"/>
      <c r="C158" s="32"/>
      <c r="D158" s="33"/>
      <c r="E158" s="37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</row>
    <row r="159" spans="1:50" ht="12.75" customHeight="1" x14ac:dyDescent="0.2">
      <c r="A159" s="31"/>
      <c r="B159" s="31"/>
      <c r="C159" s="32"/>
      <c r="D159" s="33"/>
      <c r="E159" s="37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</row>
    <row r="160" spans="1:50" ht="12.75" customHeight="1" x14ac:dyDescent="0.2">
      <c r="A160" s="31"/>
      <c r="B160" s="31"/>
      <c r="C160" s="32"/>
      <c r="D160" s="33"/>
      <c r="E160" s="37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</row>
    <row r="161" spans="1:50" ht="12.75" customHeight="1" x14ac:dyDescent="0.2">
      <c r="A161" s="31"/>
      <c r="B161" s="31"/>
      <c r="C161" s="32"/>
      <c r="D161" s="33"/>
      <c r="E161" s="37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</row>
    <row r="162" spans="1:50" ht="12.75" customHeight="1" x14ac:dyDescent="0.2">
      <c r="A162" s="31"/>
      <c r="B162" s="31"/>
      <c r="C162" s="32"/>
      <c r="D162" s="33"/>
      <c r="E162" s="37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</row>
    <row r="163" spans="1:50" ht="12.75" customHeight="1" x14ac:dyDescent="0.2">
      <c r="A163" s="31"/>
      <c r="B163" s="31"/>
      <c r="C163" s="32"/>
      <c r="D163" s="33"/>
      <c r="E163" s="37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</row>
    <row r="164" spans="1:50" ht="12.75" customHeight="1" x14ac:dyDescent="0.2">
      <c r="A164" s="31"/>
      <c r="B164" s="31"/>
      <c r="C164" s="32"/>
      <c r="D164" s="33"/>
      <c r="E164" s="37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</row>
    <row r="165" spans="1:50" ht="12.75" customHeight="1" x14ac:dyDescent="0.2">
      <c r="A165" s="31"/>
      <c r="B165" s="31"/>
      <c r="C165" s="32"/>
      <c r="D165" s="33"/>
      <c r="E165" s="37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</row>
    <row r="166" spans="1:50" ht="12.75" customHeight="1" x14ac:dyDescent="0.2">
      <c r="A166" s="31"/>
      <c r="B166" s="31"/>
      <c r="C166" s="32"/>
      <c r="D166" s="33"/>
      <c r="E166" s="37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</row>
    <row r="167" spans="1:50" ht="12.75" customHeight="1" x14ac:dyDescent="0.2">
      <c r="A167" s="31"/>
      <c r="B167" s="31"/>
      <c r="C167" s="32"/>
      <c r="D167" s="33"/>
      <c r="E167" s="37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</row>
    <row r="168" spans="1:50" ht="12.75" customHeight="1" x14ac:dyDescent="0.2">
      <c r="A168" s="31"/>
      <c r="B168" s="31"/>
      <c r="C168" s="32"/>
      <c r="D168" s="33"/>
      <c r="E168" s="37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</row>
    <row r="169" spans="1:50" ht="12.75" customHeight="1" x14ac:dyDescent="0.2">
      <c r="A169" s="31"/>
      <c r="B169" s="31"/>
      <c r="C169" s="32"/>
      <c r="D169" s="33"/>
      <c r="E169" s="37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</row>
    <row r="170" spans="1:50" ht="12.75" customHeight="1" x14ac:dyDescent="0.2">
      <c r="A170" s="31"/>
      <c r="B170" s="31"/>
      <c r="C170" s="32"/>
      <c r="D170" s="33"/>
      <c r="E170" s="37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</row>
    <row r="171" spans="1:50" ht="12.75" customHeight="1" x14ac:dyDescent="0.2">
      <c r="A171" s="31"/>
      <c r="B171" s="31"/>
      <c r="C171" s="32"/>
      <c r="D171" s="33"/>
      <c r="E171" s="37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</row>
    <row r="172" spans="1:50" ht="12.75" customHeight="1" x14ac:dyDescent="0.2">
      <c r="A172" s="31"/>
      <c r="B172" s="31"/>
      <c r="C172" s="32"/>
      <c r="D172" s="33"/>
      <c r="E172" s="37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</row>
    <row r="173" spans="1:50" ht="12.75" customHeight="1" x14ac:dyDescent="0.2">
      <c r="A173" s="31"/>
      <c r="B173" s="31"/>
      <c r="C173" s="32"/>
      <c r="D173" s="33"/>
      <c r="E173" s="37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</row>
    <row r="174" spans="1:50" ht="12.75" customHeight="1" x14ac:dyDescent="0.2">
      <c r="A174" s="31"/>
      <c r="B174" s="31"/>
      <c r="C174" s="32"/>
      <c r="D174" s="33"/>
      <c r="E174" s="37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</row>
    <row r="175" spans="1:50" ht="12.75" customHeight="1" x14ac:dyDescent="0.2">
      <c r="A175" s="31"/>
      <c r="B175" s="31"/>
      <c r="C175" s="32"/>
      <c r="D175" s="33"/>
      <c r="E175" s="37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</row>
    <row r="176" spans="1:50" ht="12.75" customHeight="1" x14ac:dyDescent="0.2">
      <c r="A176" s="31"/>
      <c r="B176" s="31"/>
      <c r="C176" s="32"/>
      <c r="D176" s="33"/>
      <c r="E176" s="37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</row>
    <row r="177" spans="1:50" ht="12.75" customHeight="1" x14ac:dyDescent="0.2">
      <c r="A177" s="31"/>
      <c r="B177" s="31"/>
      <c r="C177" s="32"/>
      <c r="D177" s="33"/>
      <c r="E177" s="37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</row>
    <row r="178" spans="1:50" ht="12.75" customHeight="1" x14ac:dyDescent="0.2">
      <c r="A178" s="31"/>
      <c r="B178" s="31"/>
      <c r="C178" s="32"/>
      <c r="D178" s="33"/>
      <c r="E178" s="37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</row>
    <row r="179" spans="1:50" ht="12.75" customHeight="1" x14ac:dyDescent="0.2">
      <c r="A179" s="31"/>
      <c r="B179" s="31"/>
      <c r="C179" s="32"/>
      <c r="D179" s="33"/>
      <c r="E179" s="37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</row>
    <row r="180" spans="1:50" ht="12.75" customHeight="1" x14ac:dyDescent="0.2">
      <c r="A180" s="31"/>
      <c r="B180" s="31"/>
      <c r="C180" s="32"/>
      <c r="D180" s="33"/>
      <c r="E180" s="37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</row>
    <row r="181" spans="1:50" ht="12.75" customHeight="1" x14ac:dyDescent="0.2">
      <c r="A181" s="31"/>
      <c r="B181" s="31"/>
      <c r="C181" s="32"/>
      <c r="D181" s="33"/>
      <c r="E181" s="37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</row>
    <row r="182" spans="1:50" ht="12.75" customHeight="1" x14ac:dyDescent="0.2">
      <c r="A182" s="31"/>
      <c r="B182" s="31"/>
      <c r="C182" s="32"/>
      <c r="D182" s="33"/>
      <c r="E182" s="37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</row>
    <row r="183" spans="1:50" ht="12.75" customHeight="1" x14ac:dyDescent="0.2">
      <c r="A183" s="31"/>
      <c r="B183" s="31"/>
      <c r="C183" s="32"/>
      <c r="D183" s="33"/>
      <c r="E183" s="37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</row>
    <row r="184" spans="1:50" ht="12.75" customHeight="1" x14ac:dyDescent="0.2">
      <c r="A184" s="31"/>
      <c r="B184" s="31"/>
      <c r="C184" s="32"/>
      <c r="D184" s="33"/>
      <c r="E184" s="37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</row>
    <row r="185" spans="1:50" ht="12.75" customHeight="1" x14ac:dyDescent="0.2">
      <c r="A185" s="31"/>
      <c r="B185" s="31"/>
      <c r="C185" s="32"/>
      <c r="D185" s="33"/>
      <c r="E185" s="37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</row>
    <row r="186" spans="1:50" ht="12.75" customHeight="1" x14ac:dyDescent="0.2">
      <c r="A186" s="31"/>
      <c r="B186" s="31"/>
      <c r="C186" s="32"/>
      <c r="D186" s="33"/>
      <c r="E186" s="37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</row>
    <row r="187" spans="1:50" ht="12.75" customHeight="1" x14ac:dyDescent="0.2">
      <c r="A187" s="31"/>
      <c r="B187" s="31"/>
      <c r="C187" s="32"/>
      <c r="D187" s="33"/>
      <c r="E187" s="37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</row>
    <row r="188" spans="1:50" ht="12.75" customHeight="1" x14ac:dyDescent="0.2">
      <c r="A188" s="31"/>
      <c r="B188" s="31"/>
      <c r="C188" s="32"/>
      <c r="D188" s="33"/>
      <c r="E188" s="37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</row>
    <row r="189" spans="1:50" ht="12.75" customHeight="1" x14ac:dyDescent="0.2">
      <c r="A189" s="31"/>
      <c r="B189" s="31"/>
      <c r="C189" s="32"/>
      <c r="D189" s="33"/>
      <c r="E189" s="37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</row>
    <row r="190" spans="1:50" ht="12.75" customHeight="1" x14ac:dyDescent="0.2">
      <c r="A190" s="31"/>
      <c r="B190" s="31"/>
      <c r="C190" s="32"/>
      <c r="D190" s="33"/>
      <c r="E190" s="37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</row>
    <row r="191" spans="1:50" ht="12.75" customHeight="1" x14ac:dyDescent="0.2">
      <c r="A191" s="31"/>
      <c r="B191" s="31"/>
      <c r="C191" s="32"/>
      <c r="D191" s="33"/>
      <c r="E191" s="37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</row>
    <row r="192" spans="1:50" ht="12.75" customHeight="1" x14ac:dyDescent="0.2">
      <c r="A192" s="31"/>
      <c r="B192" s="31"/>
      <c r="C192" s="32"/>
      <c r="D192" s="33"/>
      <c r="E192" s="37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</row>
    <row r="193" spans="1:50" ht="12.75" customHeight="1" x14ac:dyDescent="0.2">
      <c r="A193" s="31"/>
      <c r="B193" s="31"/>
      <c r="C193" s="32"/>
      <c r="D193" s="33"/>
      <c r="E193" s="37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</row>
    <row r="194" spans="1:50" ht="12.75" customHeight="1" x14ac:dyDescent="0.2">
      <c r="A194" s="31"/>
      <c r="B194" s="31"/>
      <c r="C194" s="32"/>
      <c r="D194" s="33"/>
      <c r="E194" s="37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</row>
    <row r="195" spans="1:50" ht="12.75" customHeight="1" x14ac:dyDescent="0.2">
      <c r="A195" s="31"/>
      <c r="B195" s="31"/>
      <c r="C195" s="32"/>
      <c r="D195" s="33"/>
      <c r="E195" s="37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</row>
    <row r="196" spans="1:50" ht="12.75" customHeight="1" x14ac:dyDescent="0.2">
      <c r="A196" s="31"/>
      <c r="B196" s="31"/>
      <c r="C196" s="32"/>
      <c r="D196" s="33"/>
      <c r="E196" s="37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</row>
    <row r="197" spans="1:50" ht="12.75" customHeight="1" x14ac:dyDescent="0.2">
      <c r="A197" s="31"/>
      <c r="B197" s="31"/>
      <c r="C197" s="32"/>
      <c r="D197" s="33"/>
      <c r="E197" s="37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</row>
    <row r="198" spans="1:50" ht="12.75" customHeight="1" x14ac:dyDescent="0.2">
      <c r="A198" s="31"/>
      <c r="B198" s="31"/>
      <c r="C198" s="32"/>
      <c r="D198" s="33"/>
      <c r="E198" s="37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</row>
    <row r="199" spans="1:50" ht="12.75" customHeight="1" x14ac:dyDescent="0.2">
      <c r="A199" s="31"/>
      <c r="B199" s="31"/>
      <c r="C199" s="32"/>
      <c r="D199" s="33"/>
      <c r="E199" s="37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</row>
    <row r="200" spans="1:50" ht="12.75" customHeight="1" x14ac:dyDescent="0.2">
      <c r="A200" s="31"/>
      <c r="B200" s="31"/>
      <c r="C200" s="32"/>
      <c r="D200" s="33"/>
      <c r="E200" s="37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</row>
    <row r="201" spans="1:50" ht="12.75" customHeight="1" x14ac:dyDescent="0.2">
      <c r="A201" s="31"/>
      <c r="B201" s="31"/>
      <c r="C201" s="32"/>
      <c r="D201" s="33"/>
      <c r="E201" s="37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</row>
    <row r="202" spans="1:50" ht="12.75" customHeight="1" x14ac:dyDescent="0.2">
      <c r="A202" s="31"/>
      <c r="B202" s="31"/>
      <c r="C202" s="32"/>
      <c r="D202" s="33"/>
      <c r="E202" s="37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</row>
    <row r="203" spans="1:50" ht="12.75" customHeight="1" x14ac:dyDescent="0.2">
      <c r="A203" s="31"/>
      <c r="B203" s="31"/>
      <c r="C203" s="32"/>
      <c r="D203" s="33"/>
      <c r="E203" s="37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</row>
    <row r="204" spans="1:50" ht="12.75" customHeight="1" x14ac:dyDescent="0.2">
      <c r="A204" s="31"/>
      <c r="B204" s="31"/>
      <c r="C204" s="32"/>
      <c r="D204" s="33"/>
      <c r="E204" s="37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</row>
    <row r="205" spans="1:50" ht="12.75" customHeight="1" x14ac:dyDescent="0.2">
      <c r="A205" s="31"/>
      <c r="B205" s="31"/>
      <c r="C205" s="32"/>
      <c r="D205" s="33"/>
      <c r="E205" s="37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</row>
    <row r="206" spans="1:50" ht="12.75" customHeight="1" x14ac:dyDescent="0.2">
      <c r="A206" s="31"/>
      <c r="B206" s="31"/>
      <c r="C206" s="32"/>
      <c r="D206" s="33"/>
      <c r="E206" s="37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</row>
    <row r="207" spans="1:50" ht="12.75" customHeight="1" x14ac:dyDescent="0.2">
      <c r="A207" s="31"/>
      <c r="B207" s="31"/>
      <c r="C207" s="32"/>
      <c r="D207" s="33"/>
      <c r="E207" s="37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</row>
    <row r="208" spans="1:50" ht="12.75" customHeight="1" x14ac:dyDescent="0.2">
      <c r="A208" s="31"/>
      <c r="B208" s="31"/>
      <c r="C208" s="32"/>
      <c r="D208" s="33"/>
      <c r="E208" s="37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</row>
    <row r="209" spans="1:50" ht="12.75" customHeight="1" x14ac:dyDescent="0.2">
      <c r="A209" s="31"/>
      <c r="B209" s="31"/>
      <c r="C209" s="32"/>
      <c r="D209" s="33"/>
      <c r="E209" s="37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</row>
    <row r="210" spans="1:50" ht="12.75" customHeight="1" x14ac:dyDescent="0.2">
      <c r="A210" s="31"/>
      <c r="B210" s="31"/>
      <c r="C210" s="32"/>
      <c r="D210" s="33"/>
      <c r="E210" s="37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</row>
    <row r="211" spans="1:50" ht="12.75" customHeight="1" x14ac:dyDescent="0.2">
      <c r="A211" s="31"/>
      <c r="B211" s="31"/>
      <c r="C211" s="32"/>
      <c r="D211" s="33"/>
      <c r="E211" s="37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</row>
    <row r="212" spans="1:50" ht="12.75" customHeight="1" x14ac:dyDescent="0.2">
      <c r="A212" s="31"/>
      <c r="B212" s="31"/>
      <c r="C212" s="32"/>
      <c r="D212" s="33"/>
      <c r="E212" s="37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</row>
    <row r="213" spans="1:50" ht="12.75" customHeight="1" x14ac:dyDescent="0.2">
      <c r="A213" s="31"/>
      <c r="B213" s="31"/>
      <c r="C213" s="32"/>
      <c r="D213" s="33"/>
      <c r="E213" s="37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</row>
    <row r="214" spans="1:50" ht="12.75" customHeight="1" x14ac:dyDescent="0.2">
      <c r="A214" s="31"/>
      <c r="B214" s="31"/>
      <c r="C214" s="32"/>
      <c r="D214" s="33"/>
      <c r="E214" s="37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</row>
    <row r="215" spans="1:50" ht="12.75" customHeight="1" x14ac:dyDescent="0.2">
      <c r="A215" s="31"/>
      <c r="B215" s="31"/>
      <c r="C215" s="32"/>
      <c r="D215" s="33"/>
      <c r="E215" s="37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</row>
    <row r="216" spans="1:50" ht="12.75" customHeight="1" x14ac:dyDescent="0.2">
      <c r="A216" s="31"/>
      <c r="B216" s="31"/>
      <c r="C216" s="32"/>
      <c r="D216" s="33"/>
      <c r="E216" s="37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</row>
    <row r="217" spans="1:50" ht="12.75" customHeight="1" x14ac:dyDescent="0.2">
      <c r="A217" s="31"/>
      <c r="B217" s="31"/>
      <c r="C217" s="32"/>
      <c r="D217" s="33"/>
      <c r="E217" s="37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</row>
    <row r="218" spans="1:50" ht="12.75" customHeight="1" x14ac:dyDescent="0.2">
      <c r="A218" s="31"/>
      <c r="B218" s="31"/>
      <c r="C218" s="32"/>
      <c r="D218" s="33"/>
      <c r="E218" s="37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</row>
    <row r="219" spans="1:50" ht="12.75" customHeight="1" x14ac:dyDescent="0.2">
      <c r="A219" s="31"/>
      <c r="B219" s="31"/>
      <c r="C219" s="32"/>
      <c r="D219" s="33"/>
      <c r="E219" s="37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</row>
    <row r="220" spans="1:50" ht="12.75" customHeight="1" x14ac:dyDescent="0.2">
      <c r="A220" s="31"/>
      <c r="B220" s="31"/>
      <c r="C220" s="32"/>
      <c r="D220" s="33"/>
      <c r="E220" s="37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</row>
    <row r="221" spans="1:50" ht="12.75" customHeight="1" x14ac:dyDescent="0.2">
      <c r="A221" s="31"/>
      <c r="B221" s="31"/>
      <c r="C221" s="32"/>
      <c r="D221" s="33"/>
      <c r="E221" s="37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</row>
    <row r="222" spans="1:50" ht="12.75" customHeight="1" x14ac:dyDescent="0.2">
      <c r="A222" s="31"/>
      <c r="B222" s="31"/>
      <c r="C222" s="32"/>
      <c r="D222" s="33"/>
      <c r="E222" s="37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</row>
    <row r="223" spans="1:50" ht="12.75" customHeight="1" x14ac:dyDescent="0.2">
      <c r="A223" s="31"/>
      <c r="B223" s="31"/>
      <c r="C223" s="32"/>
      <c r="D223" s="33"/>
      <c r="E223" s="37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</row>
    <row r="224" spans="1:50" ht="12.75" customHeight="1" x14ac:dyDescent="0.2">
      <c r="A224" s="31"/>
      <c r="B224" s="31"/>
      <c r="C224" s="32"/>
      <c r="D224" s="33"/>
      <c r="E224" s="37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</row>
    <row r="225" spans="1:50" ht="12.75" customHeight="1" x14ac:dyDescent="0.2">
      <c r="A225" s="31"/>
      <c r="B225" s="31"/>
      <c r="C225" s="32"/>
      <c r="D225" s="33"/>
      <c r="E225" s="37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</row>
    <row r="226" spans="1:50" ht="12.75" customHeight="1" x14ac:dyDescent="0.2">
      <c r="A226" s="31"/>
      <c r="B226" s="31"/>
      <c r="C226" s="32"/>
      <c r="D226" s="33"/>
      <c r="E226" s="37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</row>
    <row r="227" spans="1:50" ht="12.75" customHeight="1" x14ac:dyDescent="0.2">
      <c r="A227" s="31"/>
      <c r="B227" s="31"/>
      <c r="C227" s="32"/>
      <c r="D227" s="33"/>
      <c r="E227" s="37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</row>
    <row r="228" spans="1:50" ht="12.75" customHeight="1" x14ac:dyDescent="0.2">
      <c r="A228" s="31"/>
      <c r="B228" s="31"/>
      <c r="C228" s="32"/>
      <c r="D228" s="33"/>
      <c r="E228" s="37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</row>
    <row r="229" spans="1:50" ht="12.75" customHeight="1" x14ac:dyDescent="0.2">
      <c r="A229" s="31"/>
      <c r="B229" s="31"/>
      <c r="C229" s="32"/>
      <c r="D229" s="33"/>
      <c r="E229" s="37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</row>
    <row r="230" spans="1:50" ht="12.75" customHeight="1" x14ac:dyDescent="0.2">
      <c r="A230" s="31"/>
      <c r="B230" s="31"/>
      <c r="C230" s="32"/>
      <c r="D230" s="33"/>
      <c r="E230" s="37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</row>
    <row r="231" spans="1:50" ht="12.75" customHeight="1" x14ac:dyDescent="0.2">
      <c r="A231" s="31"/>
      <c r="B231" s="31"/>
      <c r="C231" s="32"/>
      <c r="D231" s="33"/>
      <c r="E231" s="37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</row>
    <row r="232" spans="1:50" ht="12.75" customHeight="1" x14ac:dyDescent="0.2">
      <c r="A232" s="31"/>
      <c r="B232" s="31"/>
      <c r="C232" s="32"/>
      <c r="D232" s="33"/>
      <c r="E232" s="37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</row>
    <row r="233" spans="1:50" ht="12.75" customHeight="1" x14ac:dyDescent="0.2">
      <c r="A233" s="31"/>
      <c r="B233" s="31"/>
      <c r="C233" s="32"/>
      <c r="D233" s="33"/>
      <c r="E233" s="37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</row>
    <row r="234" spans="1:50" ht="12.75" customHeight="1" x14ac:dyDescent="0.2">
      <c r="A234" s="31"/>
      <c r="B234" s="31"/>
      <c r="C234" s="32"/>
      <c r="D234" s="33"/>
      <c r="E234" s="37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</row>
    <row r="235" spans="1:50" ht="12.75" customHeight="1" x14ac:dyDescent="0.2">
      <c r="A235" s="31"/>
      <c r="B235" s="31"/>
      <c r="C235" s="32"/>
      <c r="D235" s="33"/>
      <c r="E235" s="37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</row>
    <row r="236" spans="1:50" ht="12.75" customHeight="1" x14ac:dyDescent="0.2">
      <c r="A236" s="31"/>
      <c r="B236" s="31"/>
      <c r="C236" s="32"/>
      <c r="D236" s="33"/>
      <c r="E236" s="37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</row>
    <row r="237" spans="1:50" ht="12.75" customHeight="1" x14ac:dyDescent="0.2">
      <c r="A237" s="31"/>
      <c r="B237" s="31"/>
      <c r="C237" s="32"/>
      <c r="D237" s="33"/>
      <c r="E237" s="37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</row>
    <row r="238" spans="1:50" ht="12.75" customHeight="1" x14ac:dyDescent="0.2">
      <c r="A238" s="31"/>
      <c r="B238" s="31"/>
      <c r="C238" s="32"/>
      <c r="D238" s="33"/>
      <c r="E238" s="37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</row>
    <row r="239" spans="1:50" ht="12.75" customHeight="1" x14ac:dyDescent="0.2">
      <c r="A239" s="31"/>
      <c r="B239" s="31"/>
      <c r="C239" s="32"/>
      <c r="D239" s="33"/>
      <c r="E239" s="37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</row>
    <row r="240" spans="1:50" ht="12.75" customHeight="1" x14ac:dyDescent="0.2">
      <c r="A240" s="31"/>
      <c r="B240" s="31"/>
      <c r="C240" s="32"/>
      <c r="D240" s="33"/>
      <c r="E240" s="37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</row>
    <row r="241" spans="1:50" ht="12.75" customHeight="1" x14ac:dyDescent="0.2">
      <c r="A241" s="31"/>
      <c r="B241" s="31"/>
      <c r="C241" s="32"/>
      <c r="D241" s="33"/>
      <c r="E241" s="37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</row>
    <row r="242" spans="1:50" ht="12.75" customHeight="1" x14ac:dyDescent="0.2">
      <c r="A242" s="31"/>
      <c r="B242" s="31"/>
      <c r="C242" s="32"/>
      <c r="D242" s="33"/>
      <c r="E242" s="37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</row>
    <row r="243" spans="1:50" ht="12.75" customHeight="1" x14ac:dyDescent="0.2">
      <c r="A243" s="31"/>
      <c r="B243" s="31"/>
      <c r="C243" s="32"/>
      <c r="D243" s="33"/>
      <c r="E243" s="37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</row>
    <row r="244" spans="1:50" ht="12.75" customHeight="1" x14ac:dyDescent="0.2">
      <c r="A244" s="31"/>
      <c r="B244" s="31"/>
      <c r="C244" s="32"/>
      <c r="D244" s="33"/>
      <c r="E244" s="37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</row>
    <row r="245" spans="1:50" ht="12.75" customHeight="1" x14ac:dyDescent="0.2">
      <c r="A245" s="31"/>
      <c r="B245" s="31"/>
      <c r="C245" s="32"/>
      <c r="D245" s="33"/>
      <c r="E245" s="37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</row>
    <row r="246" spans="1:50" ht="12.75" customHeight="1" x14ac:dyDescent="0.2">
      <c r="A246" s="31"/>
      <c r="B246" s="31"/>
      <c r="C246" s="32"/>
      <c r="D246" s="33"/>
      <c r="E246" s="37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</row>
    <row r="247" spans="1:50" ht="12.75" customHeight="1" x14ac:dyDescent="0.2">
      <c r="A247" s="31"/>
      <c r="B247" s="31"/>
      <c r="C247" s="32"/>
      <c r="D247" s="33"/>
      <c r="E247" s="37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</row>
    <row r="248" spans="1:50" ht="12.75" customHeight="1" x14ac:dyDescent="0.2">
      <c r="A248" s="31"/>
      <c r="B248" s="31"/>
      <c r="C248" s="32"/>
      <c r="D248" s="33"/>
      <c r="E248" s="37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</row>
    <row r="249" spans="1:50" ht="12.75" customHeight="1" x14ac:dyDescent="0.2">
      <c r="A249" s="31"/>
      <c r="B249" s="31"/>
      <c r="C249" s="32"/>
      <c r="D249" s="33"/>
      <c r="E249" s="37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</row>
    <row r="250" spans="1:50" ht="12.75" customHeight="1" x14ac:dyDescent="0.2">
      <c r="A250" s="31"/>
      <c r="B250" s="31"/>
      <c r="C250" s="32"/>
      <c r="D250" s="33"/>
      <c r="E250" s="37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</row>
    <row r="251" spans="1:50" ht="12.75" customHeight="1" x14ac:dyDescent="0.2">
      <c r="A251" s="31"/>
      <c r="B251" s="31"/>
      <c r="C251" s="32"/>
      <c r="D251" s="33"/>
      <c r="E251" s="37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</row>
    <row r="252" spans="1:50" ht="12.75" customHeight="1" x14ac:dyDescent="0.2">
      <c r="A252" s="31"/>
      <c r="B252" s="31"/>
      <c r="C252" s="32"/>
      <c r="D252" s="33"/>
      <c r="E252" s="37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</row>
    <row r="253" spans="1:50" ht="12.75" customHeight="1" x14ac:dyDescent="0.2">
      <c r="A253" s="31"/>
      <c r="B253" s="31"/>
      <c r="C253" s="32"/>
      <c r="D253" s="33"/>
      <c r="E253" s="37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</row>
    <row r="254" spans="1:50" ht="12.75" customHeight="1" x14ac:dyDescent="0.2">
      <c r="A254" s="31"/>
      <c r="B254" s="31"/>
      <c r="C254" s="32"/>
      <c r="D254" s="33"/>
      <c r="E254" s="37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</row>
    <row r="255" spans="1:50" ht="12.75" customHeight="1" x14ac:dyDescent="0.2">
      <c r="A255" s="31"/>
      <c r="B255" s="31"/>
      <c r="C255" s="32"/>
      <c r="D255" s="33"/>
      <c r="E255" s="37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</row>
    <row r="256" spans="1:50" ht="12.75" customHeight="1" x14ac:dyDescent="0.2">
      <c r="A256" s="31"/>
      <c r="B256" s="31"/>
      <c r="C256" s="32"/>
      <c r="D256" s="33"/>
      <c r="E256" s="37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</row>
    <row r="257" spans="1:50" ht="12.75" customHeight="1" x14ac:dyDescent="0.2">
      <c r="A257" s="31"/>
      <c r="B257" s="31"/>
      <c r="C257" s="32"/>
      <c r="D257" s="33"/>
      <c r="E257" s="37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</row>
    <row r="258" spans="1:50" ht="12.75" customHeight="1" x14ac:dyDescent="0.2">
      <c r="A258" s="31"/>
      <c r="B258" s="31"/>
      <c r="C258" s="32"/>
      <c r="D258" s="33"/>
      <c r="E258" s="37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</row>
    <row r="259" spans="1:50" ht="12.75" customHeight="1" x14ac:dyDescent="0.2">
      <c r="A259" s="31"/>
      <c r="B259" s="31"/>
      <c r="C259" s="32"/>
      <c r="D259" s="33"/>
      <c r="E259" s="37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</row>
    <row r="260" spans="1:50" ht="12.75" customHeight="1" x14ac:dyDescent="0.2">
      <c r="A260" s="31"/>
      <c r="B260" s="31"/>
      <c r="C260" s="32"/>
      <c r="D260" s="33"/>
      <c r="E260" s="37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</row>
    <row r="261" spans="1:50" ht="12.75" customHeight="1" x14ac:dyDescent="0.2">
      <c r="A261" s="31"/>
      <c r="B261" s="31"/>
      <c r="C261" s="32"/>
      <c r="D261" s="33"/>
      <c r="E261" s="37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</row>
    <row r="262" spans="1:50" ht="12.75" customHeight="1" x14ac:dyDescent="0.2">
      <c r="A262" s="31"/>
      <c r="B262" s="31"/>
      <c r="C262" s="32"/>
      <c r="D262" s="33"/>
      <c r="E262" s="37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</row>
    <row r="263" spans="1:50" ht="12.75" customHeight="1" x14ac:dyDescent="0.2">
      <c r="A263" s="31"/>
      <c r="B263" s="31"/>
      <c r="C263" s="32"/>
      <c r="D263" s="33"/>
      <c r="E263" s="37"/>
      <c r="F263" s="35"/>
      <c r="G263" s="35"/>
      <c r="H263" s="35"/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</row>
    <row r="264" spans="1:50" ht="12.75" customHeight="1" x14ac:dyDescent="0.2">
      <c r="A264" s="31"/>
      <c r="B264" s="31"/>
      <c r="C264" s="32"/>
      <c r="D264" s="33"/>
      <c r="E264" s="37"/>
      <c r="F264" s="35"/>
      <c r="G264" s="35"/>
      <c r="H264" s="35"/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</row>
    <row r="265" spans="1:50" ht="12.75" customHeight="1" x14ac:dyDescent="0.2">
      <c r="A265" s="31"/>
      <c r="B265" s="31"/>
      <c r="C265" s="32"/>
      <c r="D265" s="33"/>
      <c r="E265" s="37"/>
      <c r="F265" s="35"/>
      <c r="G265" s="35"/>
      <c r="H265" s="35"/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</row>
    <row r="266" spans="1:50" ht="12.75" customHeight="1" x14ac:dyDescent="0.2">
      <c r="A266" s="31"/>
      <c r="B266" s="31"/>
      <c r="C266" s="32"/>
      <c r="D266" s="33"/>
      <c r="E266" s="37"/>
      <c r="F266" s="35"/>
      <c r="G266" s="35"/>
      <c r="H266" s="35"/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</row>
    <row r="267" spans="1:50" ht="12.75" customHeight="1" x14ac:dyDescent="0.2">
      <c r="A267" s="31"/>
      <c r="B267" s="31"/>
      <c r="C267" s="32"/>
      <c r="D267" s="33"/>
      <c r="E267" s="37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</row>
    <row r="268" spans="1:50" ht="12.75" customHeight="1" x14ac:dyDescent="0.2">
      <c r="A268" s="31"/>
      <c r="B268" s="31"/>
      <c r="C268" s="32"/>
      <c r="D268" s="33"/>
      <c r="E268" s="37"/>
      <c r="F268" s="35"/>
      <c r="G268" s="35"/>
      <c r="H268" s="35"/>
      <c r="I268" s="35"/>
      <c r="J268" s="35"/>
      <c r="K268" s="35"/>
      <c r="L268" s="35"/>
      <c r="M268" s="35"/>
      <c r="N268" s="35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</row>
    <row r="269" spans="1:50" ht="12.75" customHeight="1" x14ac:dyDescent="0.2">
      <c r="A269" s="31"/>
      <c r="B269" s="31"/>
      <c r="C269" s="32"/>
      <c r="D269" s="33"/>
      <c r="E269" s="37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</row>
    <row r="270" spans="1:50" ht="12.75" customHeight="1" x14ac:dyDescent="0.2">
      <c r="A270" s="31"/>
      <c r="B270" s="31"/>
      <c r="C270" s="32"/>
      <c r="D270" s="33"/>
      <c r="E270" s="37"/>
      <c r="F270" s="35"/>
      <c r="G270" s="35"/>
      <c r="H270" s="35"/>
      <c r="I270" s="35"/>
      <c r="J270" s="35"/>
      <c r="K270" s="35"/>
      <c r="L270" s="35"/>
      <c r="M270" s="35"/>
      <c r="N270" s="35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</row>
    <row r="271" spans="1:50" ht="12.75" customHeight="1" x14ac:dyDescent="0.2">
      <c r="A271" s="31"/>
      <c r="B271" s="31"/>
      <c r="C271" s="32"/>
      <c r="D271" s="33"/>
      <c r="E271" s="37"/>
      <c r="F271" s="35"/>
      <c r="G271" s="35"/>
      <c r="H271" s="35"/>
      <c r="I271" s="35"/>
      <c r="J271" s="35"/>
      <c r="K271" s="35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</row>
    <row r="272" spans="1:50" ht="12.75" customHeight="1" x14ac:dyDescent="0.2">
      <c r="A272" s="31"/>
      <c r="B272" s="31"/>
      <c r="C272" s="32"/>
      <c r="D272" s="33"/>
      <c r="E272" s="37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</row>
    <row r="273" spans="1:50" ht="12.75" customHeight="1" x14ac:dyDescent="0.2">
      <c r="A273" s="31"/>
      <c r="B273" s="31"/>
      <c r="C273" s="32"/>
      <c r="D273" s="33"/>
      <c r="E273" s="37"/>
      <c r="F273" s="35"/>
      <c r="G273" s="35"/>
      <c r="H273" s="35"/>
      <c r="I273" s="35"/>
      <c r="J273" s="35"/>
      <c r="K273" s="35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</row>
    <row r="274" spans="1:50" ht="12.75" customHeight="1" x14ac:dyDescent="0.2">
      <c r="A274" s="31"/>
      <c r="B274" s="31"/>
      <c r="C274" s="32"/>
      <c r="D274" s="33"/>
      <c r="E274" s="37"/>
      <c r="F274" s="35"/>
      <c r="G274" s="35"/>
      <c r="H274" s="35"/>
      <c r="I274" s="35"/>
      <c r="J274" s="35"/>
      <c r="K274" s="35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</row>
    <row r="275" spans="1:50" ht="12.75" customHeight="1" x14ac:dyDescent="0.2">
      <c r="A275" s="31"/>
      <c r="B275" s="31"/>
      <c r="C275" s="32"/>
      <c r="D275" s="33"/>
      <c r="E275" s="37"/>
      <c r="F275" s="35"/>
      <c r="G275" s="35"/>
      <c r="H275" s="35"/>
      <c r="I275" s="35"/>
      <c r="J275" s="35"/>
      <c r="K275" s="35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</row>
    <row r="276" spans="1:50" ht="12.75" customHeight="1" x14ac:dyDescent="0.2">
      <c r="A276" s="31"/>
      <c r="B276" s="31"/>
      <c r="C276" s="32"/>
      <c r="D276" s="33"/>
      <c r="E276" s="37"/>
      <c r="F276" s="35"/>
      <c r="G276" s="35"/>
      <c r="H276" s="35"/>
      <c r="I276" s="35"/>
      <c r="J276" s="35"/>
      <c r="K276" s="35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</row>
    <row r="277" spans="1:50" ht="12.75" customHeight="1" x14ac:dyDescent="0.2">
      <c r="A277" s="31"/>
      <c r="B277" s="31"/>
      <c r="C277" s="32"/>
      <c r="D277" s="33"/>
      <c r="E277" s="37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</row>
    <row r="278" spans="1:50" ht="12.75" customHeight="1" x14ac:dyDescent="0.2">
      <c r="A278" s="31"/>
      <c r="B278" s="31"/>
      <c r="C278" s="32"/>
      <c r="D278" s="33"/>
      <c r="E278" s="37"/>
      <c r="F278" s="35"/>
      <c r="G278" s="35"/>
      <c r="H278" s="35"/>
      <c r="I278" s="35"/>
      <c r="J278" s="35"/>
      <c r="K278" s="35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</row>
    <row r="279" spans="1:50" ht="12.75" customHeight="1" x14ac:dyDescent="0.2">
      <c r="A279" s="31"/>
      <c r="B279" s="31"/>
      <c r="C279" s="32"/>
      <c r="D279" s="33"/>
      <c r="E279" s="37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</row>
    <row r="280" spans="1:50" ht="12.75" customHeight="1" x14ac:dyDescent="0.2">
      <c r="A280" s="31"/>
      <c r="B280" s="31"/>
      <c r="C280" s="32"/>
      <c r="D280" s="33"/>
      <c r="E280" s="37"/>
      <c r="F280" s="35"/>
      <c r="G280" s="35"/>
      <c r="H280" s="35"/>
      <c r="I280" s="35"/>
      <c r="J280" s="35"/>
      <c r="K280" s="35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</row>
    <row r="281" spans="1:50" ht="12.75" customHeight="1" x14ac:dyDescent="0.2">
      <c r="A281" s="31"/>
      <c r="B281" s="31"/>
      <c r="C281" s="32"/>
      <c r="D281" s="33"/>
      <c r="E281" s="37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</row>
    <row r="282" spans="1:50" ht="12.75" customHeight="1" x14ac:dyDescent="0.2">
      <c r="A282" s="31"/>
      <c r="B282" s="31"/>
      <c r="C282" s="32"/>
      <c r="D282" s="33"/>
      <c r="E282" s="37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F282" s="35"/>
      <c r="AG282" s="35"/>
      <c r="AH282" s="35"/>
      <c r="AI282" s="35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</row>
    <row r="283" spans="1:50" ht="12.75" customHeight="1" x14ac:dyDescent="0.2">
      <c r="A283" s="31"/>
      <c r="B283" s="31"/>
      <c r="C283" s="32"/>
      <c r="D283" s="33"/>
      <c r="E283" s="37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</row>
    <row r="284" spans="1:50" ht="12.75" customHeight="1" x14ac:dyDescent="0.2">
      <c r="A284" s="31"/>
      <c r="B284" s="31"/>
      <c r="C284" s="32"/>
      <c r="D284" s="33"/>
      <c r="E284" s="37"/>
      <c r="F284" s="35"/>
      <c r="G284" s="35"/>
      <c r="H284" s="35"/>
      <c r="I284" s="35"/>
      <c r="J284" s="35"/>
      <c r="K284" s="35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</row>
    <row r="285" spans="1:50" ht="12.75" customHeight="1" x14ac:dyDescent="0.2">
      <c r="A285" s="31"/>
      <c r="B285" s="31"/>
      <c r="C285" s="32"/>
      <c r="D285" s="33"/>
      <c r="E285" s="37"/>
      <c r="F285" s="35"/>
      <c r="G285" s="35"/>
      <c r="H285" s="35"/>
      <c r="I285" s="35"/>
      <c r="J285" s="35"/>
      <c r="K285" s="35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</row>
    <row r="286" spans="1:50" ht="15.75" customHeight="1" x14ac:dyDescent="0.2"/>
    <row r="287" spans="1:50" ht="15.75" customHeight="1" x14ac:dyDescent="0.2"/>
    <row r="288" spans="1:50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</sheetData>
  <autoFilter ref="A2:AX87" xr:uid="{00000000-0009-0000-0000-000000000000}"/>
  <mergeCells count="17">
    <mergeCell ref="C42:D42"/>
    <mergeCell ref="C48:D48"/>
    <mergeCell ref="A83:D83"/>
    <mergeCell ref="A84:D84"/>
    <mergeCell ref="A85:D85"/>
    <mergeCell ref="C55:D55"/>
    <mergeCell ref="C59:D59"/>
    <mergeCell ref="C65:D65"/>
    <mergeCell ref="A66:D66"/>
    <mergeCell ref="A67:D67"/>
    <mergeCell ref="C68:D68"/>
    <mergeCell ref="C73:D73"/>
    <mergeCell ref="A1:AI1"/>
    <mergeCell ref="C12:D12"/>
    <mergeCell ref="C17:D17"/>
    <mergeCell ref="A27:D27"/>
    <mergeCell ref="C36:D36"/>
  </mergeCells>
  <pageMargins left="0.7" right="0.7" top="0.75" bottom="0.75" header="0" footer="0"/>
  <pageSetup paperSize="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87"/>
  <sheetViews>
    <sheetView workbookViewId="0"/>
  </sheetViews>
  <sheetFormatPr defaultColWidth="14.42578125" defaultRowHeight="15" customHeight="1" x14ac:dyDescent="0.2"/>
  <cols>
    <col min="2" max="2" width="17.28515625" customWidth="1"/>
    <col min="3" max="4" width="0.140625" hidden="1" customWidth="1"/>
    <col min="5" max="5" width="30.28515625" customWidth="1"/>
    <col min="6" max="6" width="4.5703125" customWidth="1"/>
    <col min="7" max="7" width="3.85546875" customWidth="1"/>
    <col min="8" max="8" width="4.140625" customWidth="1"/>
    <col min="9" max="9" width="4.42578125" customWidth="1"/>
    <col min="10" max="10" width="4.28515625" customWidth="1"/>
    <col min="11" max="12" width="3.85546875" customWidth="1"/>
    <col min="13" max="13" width="3.28515625" customWidth="1"/>
    <col min="14" max="14" width="4.85546875" customWidth="1"/>
    <col min="15" max="15" width="77.28515625" customWidth="1"/>
  </cols>
  <sheetData>
    <row r="1" spans="1:24" ht="60.75" customHeight="1" x14ac:dyDescent="0.6">
      <c r="A1" s="119" t="s">
        <v>192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44"/>
      <c r="P1" s="45"/>
      <c r="Q1" s="45"/>
      <c r="R1" s="45"/>
      <c r="S1" s="45"/>
      <c r="T1" s="45"/>
      <c r="U1" s="45"/>
      <c r="V1" s="45"/>
      <c r="W1" s="45"/>
      <c r="X1" s="45"/>
    </row>
    <row r="2" spans="1:24" ht="12.75" x14ac:dyDescent="0.2">
      <c r="A2" s="46" t="s">
        <v>1</v>
      </c>
      <c r="B2" s="47" t="s">
        <v>193</v>
      </c>
      <c r="C2" s="47" t="s">
        <v>194</v>
      </c>
      <c r="D2" s="47" t="s">
        <v>195</v>
      </c>
      <c r="E2" s="47" t="s">
        <v>196</v>
      </c>
      <c r="F2" s="47" t="s">
        <v>26</v>
      </c>
      <c r="G2" s="47" t="s">
        <v>27</v>
      </c>
      <c r="H2" s="47" t="s">
        <v>28</v>
      </c>
      <c r="I2" s="47" t="s">
        <v>29</v>
      </c>
      <c r="J2" s="47" t="s">
        <v>30</v>
      </c>
      <c r="K2" s="47" t="s">
        <v>31</v>
      </c>
      <c r="L2" s="47" t="s">
        <v>32</v>
      </c>
      <c r="M2" s="47" t="s">
        <v>33</v>
      </c>
      <c r="N2" s="47" t="s">
        <v>197</v>
      </c>
      <c r="O2" s="47" t="s">
        <v>198</v>
      </c>
      <c r="P2" s="45"/>
      <c r="Q2" s="45"/>
      <c r="R2" s="45"/>
      <c r="S2" s="45"/>
      <c r="T2" s="45"/>
      <c r="U2" s="45"/>
      <c r="V2" s="45"/>
      <c r="W2" s="45"/>
      <c r="X2" s="45"/>
    </row>
    <row r="3" spans="1:24" ht="15.75" x14ac:dyDescent="0.2">
      <c r="A3" s="120" t="s">
        <v>199</v>
      </c>
      <c r="B3" s="106"/>
      <c r="C3" s="106"/>
      <c r="D3" s="106"/>
      <c r="E3" s="106"/>
      <c r="F3" s="106"/>
      <c r="G3" s="106"/>
      <c r="H3" s="106"/>
      <c r="I3" s="107"/>
      <c r="J3" s="48"/>
      <c r="K3" s="48"/>
      <c r="L3" s="48"/>
      <c r="M3" s="48"/>
      <c r="N3" s="49"/>
      <c r="O3" s="50"/>
      <c r="P3" s="45"/>
      <c r="Q3" s="45"/>
      <c r="R3" s="45"/>
      <c r="S3" s="45"/>
      <c r="T3" s="45"/>
      <c r="U3" s="45"/>
      <c r="V3" s="45"/>
      <c r="W3" s="45"/>
      <c r="X3" s="45"/>
    </row>
    <row r="4" spans="1:24" ht="12.75" x14ac:dyDescent="0.2">
      <c r="A4" s="51" t="s">
        <v>200</v>
      </c>
      <c r="B4" s="121" t="s">
        <v>201</v>
      </c>
      <c r="C4" s="53"/>
      <c r="D4" s="53"/>
      <c r="E4" s="53" t="s">
        <v>202</v>
      </c>
      <c r="F4" s="54">
        <v>0</v>
      </c>
      <c r="G4" s="54">
        <v>3</v>
      </c>
      <c r="H4" s="54">
        <v>15</v>
      </c>
      <c r="I4" s="54">
        <v>0</v>
      </c>
      <c r="J4" s="54">
        <v>45</v>
      </c>
      <c r="K4" s="54">
        <v>45</v>
      </c>
      <c r="L4" s="54">
        <v>3</v>
      </c>
      <c r="M4" s="54" t="s">
        <v>43</v>
      </c>
      <c r="N4" s="54" t="s">
        <v>69</v>
      </c>
      <c r="O4" s="55"/>
      <c r="P4" s="45"/>
      <c r="Q4" s="45"/>
      <c r="R4" s="45"/>
      <c r="S4" s="45"/>
      <c r="T4" s="45"/>
      <c r="U4" s="45"/>
      <c r="V4" s="45"/>
      <c r="W4" s="45"/>
      <c r="X4" s="45"/>
    </row>
    <row r="5" spans="1:24" ht="12.75" x14ac:dyDescent="0.2">
      <c r="A5" s="51" t="s">
        <v>203</v>
      </c>
      <c r="B5" s="122"/>
      <c r="C5" s="53"/>
      <c r="D5" s="53"/>
      <c r="E5" s="53" t="s">
        <v>204</v>
      </c>
      <c r="F5" s="54">
        <v>0</v>
      </c>
      <c r="G5" s="54">
        <v>2</v>
      </c>
      <c r="H5" s="54">
        <v>15</v>
      </c>
      <c r="I5" s="54">
        <v>0</v>
      </c>
      <c r="J5" s="54">
        <v>30</v>
      </c>
      <c r="K5" s="54">
        <v>30</v>
      </c>
      <c r="L5" s="54">
        <v>2</v>
      </c>
      <c r="M5" s="54" t="s">
        <v>38</v>
      </c>
      <c r="N5" s="54" t="s">
        <v>69</v>
      </c>
      <c r="O5" s="53"/>
      <c r="P5" s="45"/>
      <c r="Q5" s="45"/>
      <c r="R5" s="45"/>
      <c r="S5" s="45"/>
      <c r="T5" s="45"/>
      <c r="U5" s="45"/>
      <c r="V5" s="45"/>
      <c r="W5" s="45"/>
      <c r="X5" s="45"/>
    </row>
    <row r="6" spans="1:24" ht="12.75" x14ac:dyDescent="0.2">
      <c r="A6" s="51" t="s">
        <v>205</v>
      </c>
      <c r="B6" s="123"/>
      <c r="C6" s="53"/>
      <c r="D6" s="53"/>
      <c r="E6" s="53" t="s">
        <v>206</v>
      </c>
      <c r="F6" s="54">
        <v>2</v>
      </c>
      <c r="G6" s="54">
        <v>0</v>
      </c>
      <c r="H6" s="54">
        <v>15</v>
      </c>
      <c r="I6" s="54">
        <v>30</v>
      </c>
      <c r="J6" s="54">
        <v>0</v>
      </c>
      <c r="K6" s="54">
        <v>30</v>
      </c>
      <c r="L6" s="54">
        <v>2</v>
      </c>
      <c r="M6" s="54" t="s">
        <v>43</v>
      </c>
      <c r="N6" s="54" t="s">
        <v>54</v>
      </c>
      <c r="O6" s="53" t="s">
        <v>207</v>
      </c>
      <c r="P6" s="45"/>
      <c r="Q6" s="45"/>
      <c r="R6" s="45"/>
      <c r="S6" s="45"/>
      <c r="T6" s="45"/>
      <c r="U6" s="45"/>
      <c r="V6" s="45"/>
      <c r="W6" s="45"/>
      <c r="X6" s="45"/>
    </row>
    <row r="7" spans="1:24" ht="12.75" x14ac:dyDescent="0.2">
      <c r="A7" s="51" t="s">
        <v>208</v>
      </c>
      <c r="B7" s="124" t="s">
        <v>209</v>
      </c>
      <c r="C7" s="53"/>
      <c r="D7" s="53"/>
      <c r="E7" s="53" t="s">
        <v>210</v>
      </c>
      <c r="F7" s="54">
        <v>0</v>
      </c>
      <c r="G7" s="54">
        <v>2</v>
      </c>
      <c r="H7" s="54">
        <v>15</v>
      </c>
      <c r="I7" s="54">
        <v>0</v>
      </c>
      <c r="J7" s="54">
        <v>30</v>
      </c>
      <c r="K7" s="54">
        <v>30</v>
      </c>
      <c r="L7" s="54">
        <v>2</v>
      </c>
      <c r="M7" s="54" t="s">
        <v>38</v>
      </c>
      <c r="N7" s="54" t="s">
        <v>69</v>
      </c>
      <c r="O7" s="53"/>
      <c r="P7" s="45"/>
      <c r="Q7" s="45"/>
      <c r="R7" s="45"/>
      <c r="S7" s="45"/>
      <c r="T7" s="45"/>
      <c r="U7" s="45"/>
      <c r="V7" s="45"/>
      <c r="W7" s="45"/>
      <c r="X7" s="45"/>
    </row>
    <row r="8" spans="1:24" ht="12.75" x14ac:dyDescent="0.2">
      <c r="A8" s="51" t="s">
        <v>211</v>
      </c>
      <c r="B8" s="122"/>
      <c r="C8" s="53"/>
      <c r="D8" s="53"/>
      <c r="E8" s="53" t="s">
        <v>212</v>
      </c>
      <c r="F8" s="54">
        <v>2</v>
      </c>
      <c r="G8" s="54">
        <v>0</v>
      </c>
      <c r="H8" s="54">
        <v>15</v>
      </c>
      <c r="I8" s="54">
        <v>30</v>
      </c>
      <c r="J8" s="54">
        <v>0</v>
      </c>
      <c r="K8" s="54">
        <v>30</v>
      </c>
      <c r="L8" s="54">
        <v>2</v>
      </c>
      <c r="M8" s="54" t="s">
        <v>43</v>
      </c>
      <c r="N8" s="54" t="s">
        <v>54</v>
      </c>
      <c r="O8" s="53" t="s">
        <v>213</v>
      </c>
      <c r="P8" s="45"/>
      <c r="Q8" s="45"/>
      <c r="R8" s="45"/>
      <c r="S8" s="45"/>
      <c r="T8" s="45"/>
      <c r="U8" s="45"/>
      <c r="V8" s="45"/>
      <c r="W8" s="45"/>
      <c r="X8" s="45"/>
    </row>
    <row r="9" spans="1:24" ht="12.75" x14ac:dyDescent="0.2">
      <c r="A9" s="51" t="s">
        <v>214</v>
      </c>
      <c r="B9" s="123"/>
      <c r="C9" s="53"/>
      <c r="D9" s="53"/>
      <c r="E9" s="53" t="s">
        <v>215</v>
      </c>
      <c r="F9" s="54">
        <v>2</v>
      </c>
      <c r="G9" s="54">
        <v>0</v>
      </c>
      <c r="H9" s="54">
        <v>15</v>
      </c>
      <c r="I9" s="54">
        <v>30</v>
      </c>
      <c r="J9" s="54">
        <v>0</v>
      </c>
      <c r="K9" s="54">
        <v>30</v>
      </c>
      <c r="L9" s="54">
        <v>2</v>
      </c>
      <c r="M9" s="54" t="s">
        <v>43</v>
      </c>
      <c r="N9" s="54">
        <v>6</v>
      </c>
      <c r="O9" s="53" t="s">
        <v>216</v>
      </c>
      <c r="P9" s="45"/>
      <c r="Q9" s="45"/>
      <c r="R9" s="45"/>
      <c r="S9" s="45"/>
      <c r="T9" s="45"/>
      <c r="U9" s="45"/>
      <c r="V9" s="45"/>
      <c r="W9" s="45"/>
      <c r="X9" s="45"/>
    </row>
    <row r="10" spans="1:24" ht="12.75" x14ac:dyDescent="0.2">
      <c r="A10" s="51" t="s">
        <v>217</v>
      </c>
      <c r="B10" s="124" t="s">
        <v>218</v>
      </c>
      <c r="C10" s="53"/>
      <c r="D10" s="53"/>
      <c r="E10" s="53" t="s">
        <v>219</v>
      </c>
      <c r="F10" s="54">
        <v>0</v>
      </c>
      <c r="G10" s="54">
        <v>2</v>
      </c>
      <c r="H10" s="54">
        <v>15</v>
      </c>
      <c r="I10" s="54">
        <v>0</v>
      </c>
      <c r="J10" s="54">
        <v>30</v>
      </c>
      <c r="K10" s="54">
        <v>30</v>
      </c>
      <c r="L10" s="54">
        <v>2</v>
      </c>
      <c r="M10" s="54" t="s">
        <v>38</v>
      </c>
      <c r="N10" s="54" t="s">
        <v>69</v>
      </c>
      <c r="O10" s="53"/>
      <c r="P10" s="45"/>
      <c r="Q10" s="45"/>
      <c r="R10" s="45"/>
      <c r="S10" s="45"/>
      <c r="T10" s="45"/>
      <c r="U10" s="45"/>
      <c r="V10" s="45"/>
      <c r="W10" s="45"/>
      <c r="X10" s="45"/>
    </row>
    <row r="11" spans="1:24" ht="12.75" x14ac:dyDescent="0.2">
      <c r="A11" s="51" t="s">
        <v>220</v>
      </c>
      <c r="B11" s="122"/>
      <c r="C11" s="53"/>
      <c r="D11" s="53"/>
      <c r="E11" s="53" t="s">
        <v>221</v>
      </c>
      <c r="F11" s="54">
        <v>0</v>
      </c>
      <c r="G11" s="54">
        <v>2</v>
      </c>
      <c r="H11" s="54">
        <v>15</v>
      </c>
      <c r="I11" s="54">
        <v>0</v>
      </c>
      <c r="J11" s="54">
        <v>30</v>
      </c>
      <c r="K11" s="54">
        <v>30</v>
      </c>
      <c r="L11" s="54">
        <v>2</v>
      </c>
      <c r="M11" s="54" t="s">
        <v>38</v>
      </c>
      <c r="N11" s="54" t="s">
        <v>54</v>
      </c>
      <c r="O11" s="53" t="s">
        <v>222</v>
      </c>
      <c r="P11" s="45"/>
      <c r="Q11" s="45"/>
      <c r="R11" s="45"/>
      <c r="S11" s="45"/>
      <c r="T11" s="45"/>
      <c r="U11" s="45"/>
      <c r="V11" s="45"/>
      <c r="W11" s="45"/>
      <c r="X11" s="45"/>
    </row>
    <row r="12" spans="1:24" ht="12.75" x14ac:dyDescent="0.2">
      <c r="A12" s="51" t="s">
        <v>223</v>
      </c>
      <c r="B12" s="122"/>
      <c r="C12" s="53"/>
      <c r="D12" s="53"/>
      <c r="E12" s="53" t="s">
        <v>224</v>
      </c>
      <c r="F12" s="54">
        <v>2</v>
      </c>
      <c r="G12" s="54">
        <v>0</v>
      </c>
      <c r="H12" s="54">
        <v>15</v>
      </c>
      <c r="I12" s="54">
        <v>30</v>
      </c>
      <c r="J12" s="54">
        <v>0</v>
      </c>
      <c r="K12" s="54">
        <v>30</v>
      </c>
      <c r="L12" s="54">
        <v>2</v>
      </c>
      <c r="M12" s="54" t="s">
        <v>43</v>
      </c>
      <c r="N12" s="54" t="s">
        <v>51</v>
      </c>
      <c r="O12" s="53" t="s">
        <v>225</v>
      </c>
      <c r="P12" s="45"/>
      <c r="Q12" s="45"/>
      <c r="R12" s="45"/>
      <c r="S12" s="45"/>
      <c r="T12" s="45"/>
      <c r="U12" s="45"/>
      <c r="V12" s="45"/>
      <c r="W12" s="45"/>
      <c r="X12" s="45"/>
    </row>
    <row r="13" spans="1:24" ht="12.75" x14ac:dyDescent="0.2">
      <c r="A13" s="56" t="s">
        <v>226</v>
      </c>
      <c r="B13" s="124" t="s">
        <v>227</v>
      </c>
      <c r="C13" s="53"/>
      <c r="D13" s="53"/>
      <c r="E13" s="53" t="s">
        <v>228</v>
      </c>
      <c r="F13" s="54">
        <v>0</v>
      </c>
      <c r="G13" s="54">
        <v>2</v>
      </c>
      <c r="H13" s="54">
        <v>15</v>
      </c>
      <c r="I13" s="54">
        <v>0</v>
      </c>
      <c r="J13" s="54">
        <v>30</v>
      </c>
      <c r="K13" s="54">
        <v>30</v>
      </c>
      <c r="L13" s="54">
        <v>2</v>
      </c>
      <c r="M13" s="54" t="s">
        <v>38</v>
      </c>
      <c r="N13" s="54" t="s">
        <v>54</v>
      </c>
      <c r="O13" s="53"/>
      <c r="P13" s="45"/>
      <c r="Q13" s="45"/>
      <c r="R13" s="45"/>
      <c r="S13" s="45"/>
      <c r="T13" s="45"/>
      <c r="U13" s="45"/>
      <c r="V13" s="45"/>
      <c r="W13" s="45"/>
      <c r="X13" s="45"/>
    </row>
    <row r="14" spans="1:24" ht="12.75" x14ac:dyDescent="0.2">
      <c r="A14" s="56" t="s">
        <v>229</v>
      </c>
      <c r="B14" s="123"/>
      <c r="C14" s="53"/>
      <c r="D14" s="53"/>
      <c r="E14" s="53" t="s">
        <v>230</v>
      </c>
      <c r="F14" s="54">
        <v>0</v>
      </c>
      <c r="G14" s="54">
        <v>2</v>
      </c>
      <c r="H14" s="54">
        <v>15</v>
      </c>
      <c r="I14" s="54">
        <v>0</v>
      </c>
      <c r="J14" s="54">
        <v>30</v>
      </c>
      <c r="K14" s="54">
        <v>30</v>
      </c>
      <c r="L14" s="54">
        <v>2</v>
      </c>
      <c r="M14" s="54" t="s">
        <v>38</v>
      </c>
      <c r="N14" s="54" t="s">
        <v>51</v>
      </c>
      <c r="O14" s="53" t="s">
        <v>231</v>
      </c>
      <c r="P14" s="45"/>
      <c r="Q14" s="45"/>
      <c r="R14" s="45"/>
      <c r="S14" s="45"/>
      <c r="T14" s="45"/>
      <c r="U14" s="45"/>
      <c r="V14" s="45"/>
      <c r="W14" s="45"/>
      <c r="X14" s="45"/>
    </row>
    <row r="15" spans="1:24" ht="12.75" x14ac:dyDescent="0.2">
      <c r="A15" s="51" t="s">
        <v>232</v>
      </c>
      <c r="B15" s="57"/>
      <c r="C15" s="53"/>
      <c r="D15" s="53"/>
      <c r="E15" s="53" t="s">
        <v>233</v>
      </c>
      <c r="F15" s="54"/>
      <c r="G15" s="54"/>
      <c r="H15" s="54"/>
      <c r="I15" s="54"/>
      <c r="J15" s="54"/>
      <c r="K15" s="54"/>
      <c r="L15" s="54">
        <v>1</v>
      </c>
      <c r="M15" s="54"/>
      <c r="N15" s="54" t="s">
        <v>51</v>
      </c>
      <c r="O15" s="53"/>
      <c r="P15" s="45"/>
      <c r="Q15" s="45"/>
      <c r="R15" s="45"/>
      <c r="S15" s="45"/>
      <c r="T15" s="45"/>
      <c r="U15" s="45"/>
      <c r="V15" s="45"/>
      <c r="W15" s="45"/>
      <c r="X15" s="45"/>
    </row>
    <row r="16" spans="1:24" x14ac:dyDescent="0.2">
      <c r="A16" s="58"/>
      <c r="B16" s="59"/>
      <c r="C16" s="60"/>
      <c r="D16" s="60"/>
      <c r="E16" s="60" t="s">
        <v>234</v>
      </c>
      <c r="F16" s="57">
        <v>8</v>
      </c>
      <c r="G16" s="57">
        <v>15</v>
      </c>
      <c r="H16" s="57"/>
      <c r="I16" s="57">
        <v>120</v>
      </c>
      <c r="J16" s="57">
        <v>225</v>
      </c>
      <c r="K16" s="57">
        <v>345</v>
      </c>
      <c r="L16" s="57">
        <v>24</v>
      </c>
      <c r="M16" s="57"/>
      <c r="N16" s="61"/>
      <c r="O16" s="62"/>
      <c r="P16" s="45"/>
      <c r="Q16" s="45"/>
      <c r="R16" s="45"/>
      <c r="S16" s="45"/>
      <c r="T16" s="45"/>
      <c r="U16" s="45"/>
      <c r="V16" s="45"/>
      <c r="W16" s="45"/>
      <c r="X16" s="45"/>
    </row>
    <row r="17" spans="1:24" ht="12.75" x14ac:dyDescent="0.2">
      <c r="A17" s="51"/>
      <c r="B17" s="57"/>
      <c r="C17" s="60"/>
      <c r="D17" s="60"/>
      <c r="E17" s="60"/>
      <c r="F17" s="57"/>
      <c r="G17" s="57"/>
      <c r="H17" s="57"/>
      <c r="I17" s="57"/>
      <c r="J17" s="57"/>
      <c r="K17" s="57"/>
      <c r="L17" s="57"/>
      <c r="M17" s="57"/>
      <c r="N17" s="57"/>
      <c r="O17" s="60"/>
      <c r="P17" s="45"/>
      <c r="Q17" s="45"/>
      <c r="R17" s="45"/>
      <c r="S17" s="45"/>
      <c r="T17" s="45"/>
      <c r="U17" s="45"/>
      <c r="V17" s="45"/>
      <c r="W17" s="45"/>
      <c r="X17" s="45"/>
    </row>
    <row r="18" spans="1:24" ht="15.75" x14ac:dyDescent="0.2">
      <c r="A18" s="120" t="s">
        <v>235</v>
      </c>
      <c r="B18" s="106"/>
      <c r="C18" s="106"/>
      <c r="D18" s="106"/>
      <c r="E18" s="106"/>
      <c r="F18" s="106"/>
      <c r="G18" s="106"/>
      <c r="H18" s="106"/>
      <c r="I18" s="107"/>
      <c r="J18" s="63"/>
      <c r="K18" s="63"/>
      <c r="L18" s="63"/>
      <c r="M18" s="63"/>
      <c r="N18" s="64"/>
      <c r="O18" s="65"/>
      <c r="P18" s="45"/>
      <c r="Q18" s="45"/>
      <c r="R18" s="45"/>
      <c r="S18" s="45"/>
      <c r="T18" s="45"/>
      <c r="U18" s="45"/>
      <c r="V18" s="45"/>
      <c r="W18" s="45"/>
      <c r="X18" s="45"/>
    </row>
    <row r="19" spans="1:24" ht="12.75" x14ac:dyDescent="0.2">
      <c r="A19" s="51" t="s">
        <v>236</v>
      </c>
      <c r="B19" s="124" t="s">
        <v>49</v>
      </c>
      <c r="C19" s="53"/>
      <c r="D19" s="53"/>
      <c r="E19" s="53" t="s">
        <v>237</v>
      </c>
      <c r="F19" s="54">
        <v>1</v>
      </c>
      <c r="G19" s="54">
        <v>2</v>
      </c>
      <c r="H19" s="54">
        <v>15</v>
      </c>
      <c r="I19" s="54">
        <v>15</v>
      </c>
      <c r="J19" s="54">
        <v>30</v>
      </c>
      <c r="K19" s="54">
        <v>45</v>
      </c>
      <c r="L19" s="54">
        <v>3</v>
      </c>
      <c r="M19" s="54" t="s">
        <v>38</v>
      </c>
      <c r="N19" s="54" t="s">
        <v>69</v>
      </c>
      <c r="O19" s="53" t="s">
        <v>238</v>
      </c>
      <c r="P19" s="45"/>
      <c r="Q19" s="45"/>
      <c r="R19" s="45"/>
      <c r="S19" s="45"/>
      <c r="T19" s="45"/>
      <c r="U19" s="45"/>
      <c r="V19" s="45"/>
      <c r="W19" s="45"/>
      <c r="X19" s="45"/>
    </row>
    <row r="20" spans="1:24" ht="12.75" x14ac:dyDescent="0.2">
      <c r="A20" s="51" t="s">
        <v>239</v>
      </c>
      <c r="B20" s="122"/>
      <c r="C20" s="53"/>
      <c r="D20" s="53"/>
      <c r="E20" s="53" t="s">
        <v>240</v>
      </c>
      <c r="F20" s="54">
        <v>2</v>
      </c>
      <c r="G20" s="54">
        <v>1</v>
      </c>
      <c r="H20" s="54">
        <v>15</v>
      </c>
      <c r="I20" s="54">
        <v>30</v>
      </c>
      <c r="J20" s="54">
        <v>15</v>
      </c>
      <c r="K20" s="54">
        <v>45</v>
      </c>
      <c r="L20" s="54">
        <v>3</v>
      </c>
      <c r="M20" s="54" t="s">
        <v>43</v>
      </c>
      <c r="N20" s="54" t="s">
        <v>51</v>
      </c>
      <c r="O20" s="53" t="s">
        <v>238</v>
      </c>
      <c r="P20" s="45"/>
      <c r="Q20" s="45"/>
      <c r="R20" s="45"/>
      <c r="S20" s="45"/>
      <c r="T20" s="45"/>
      <c r="U20" s="45"/>
      <c r="V20" s="45"/>
      <c r="W20" s="45"/>
      <c r="X20" s="45"/>
    </row>
    <row r="21" spans="1:24" ht="15.75" customHeight="1" x14ac:dyDescent="0.2">
      <c r="A21" s="51" t="s">
        <v>241</v>
      </c>
      <c r="B21" s="122"/>
      <c r="C21" s="53"/>
      <c r="D21" s="53"/>
      <c r="E21" s="53" t="s">
        <v>242</v>
      </c>
      <c r="F21" s="54">
        <v>2</v>
      </c>
      <c r="G21" s="54">
        <v>2</v>
      </c>
      <c r="H21" s="54">
        <v>15</v>
      </c>
      <c r="I21" s="54">
        <v>30</v>
      </c>
      <c r="J21" s="54">
        <v>30</v>
      </c>
      <c r="K21" s="54">
        <v>60</v>
      </c>
      <c r="L21" s="54">
        <v>4</v>
      </c>
      <c r="M21" s="54" t="s">
        <v>43</v>
      </c>
      <c r="N21" s="54" t="s">
        <v>54</v>
      </c>
      <c r="O21" s="53" t="s">
        <v>238</v>
      </c>
      <c r="P21" s="45"/>
      <c r="Q21" s="45"/>
      <c r="R21" s="45"/>
      <c r="S21" s="45"/>
      <c r="T21" s="45"/>
      <c r="U21" s="45"/>
      <c r="V21" s="45"/>
      <c r="W21" s="45"/>
      <c r="X21" s="45"/>
    </row>
    <row r="22" spans="1:24" ht="15.75" customHeight="1" x14ac:dyDescent="0.2">
      <c r="A22" s="51" t="s">
        <v>243</v>
      </c>
      <c r="B22" s="122"/>
      <c r="C22" s="53"/>
      <c r="D22" s="53"/>
      <c r="E22" s="53" t="s">
        <v>244</v>
      </c>
      <c r="F22" s="54">
        <v>2</v>
      </c>
      <c r="G22" s="54">
        <v>2</v>
      </c>
      <c r="H22" s="54">
        <v>15</v>
      </c>
      <c r="I22" s="54">
        <v>30</v>
      </c>
      <c r="J22" s="54">
        <v>30</v>
      </c>
      <c r="K22" s="54">
        <v>60</v>
      </c>
      <c r="L22" s="54">
        <v>4</v>
      </c>
      <c r="M22" s="54" t="s">
        <v>38</v>
      </c>
      <c r="N22" s="54" t="s">
        <v>51</v>
      </c>
      <c r="O22" s="53" t="s">
        <v>238</v>
      </c>
      <c r="P22" s="45"/>
      <c r="Q22" s="45"/>
      <c r="R22" s="45"/>
      <c r="S22" s="45"/>
      <c r="T22" s="45"/>
      <c r="U22" s="45"/>
      <c r="V22" s="45"/>
      <c r="W22" s="45"/>
      <c r="X22" s="45"/>
    </row>
    <row r="23" spans="1:24" ht="15.75" customHeight="1" x14ac:dyDescent="0.2">
      <c r="A23" s="56" t="s">
        <v>245</v>
      </c>
      <c r="B23" s="124" t="s">
        <v>246</v>
      </c>
      <c r="C23" s="53"/>
      <c r="D23" s="53"/>
      <c r="E23" s="53" t="s">
        <v>247</v>
      </c>
      <c r="F23" s="54">
        <v>2</v>
      </c>
      <c r="G23" s="54">
        <v>2</v>
      </c>
      <c r="H23" s="54">
        <v>15</v>
      </c>
      <c r="I23" s="54">
        <v>30</v>
      </c>
      <c r="J23" s="54">
        <v>30</v>
      </c>
      <c r="K23" s="54">
        <v>60</v>
      </c>
      <c r="L23" s="54">
        <v>4</v>
      </c>
      <c r="M23" s="54" t="s">
        <v>43</v>
      </c>
      <c r="N23" s="54" t="s">
        <v>69</v>
      </c>
      <c r="O23" s="66" t="s">
        <v>238</v>
      </c>
      <c r="P23" s="67"/>
      <c r="Q23" s="67"/>
      <c r="R23" s="45"/>
      <c r="S23" s="45"/>
      <c r="T23" s="45"/>
      <c r="U23" s="45"/>
      <c r="V23" s="45"/>
      <c r="W23" s="45"/>
      <c r="X23" s="45"/>
    </row>
    <row r="24" spans="1:24" ht="15.75" customHeight="1" x14ac:dyDescent="0.2">
      <c r="A24" s="56" t="s">
        <v>248</v>
      </c>
      <c r="B24" s="122"/>
      <c r="C24" s="53"/>
      <c r="D24" s="53"/>
      <c r="E24" s="53" t="s">
        <v>249</v>
      </c>
      <c r="F24" s="54">
        <v>2</v>
      </c>
      <c r="G24" s="54">
        <v>2</v>
      </c>
      <c r="H24" s="54">
        <v>15</v>
      </c>
      <c r="I24" s="54">
        <v>30</v>
      </c>
      <c r="J24" s="54">
        <v>30</v>
      </c>
      <c r="K24" s="54">
        <v>60</v>
      </c>
      <c r="L24" s="54">
        <v>4</v>
      </c>
      <c r="M24" s="54" t="s">
        <v>38</v>
      </c>
      <c r="N24" s="54" t="s">
        <v>54</v>
      </c>
      <c r="O24" s="66" t="s">
        <v>238</v>
      </c>
      <c r="P24" s="67"/>
      <c r="Q24" s="67"/>
      <c r="R24" s="45"/>
      <c r="S24" s="45"/>
      <c r="T24" s="45"/>
      <c r="U24" s="45"/>
      <c r="V24" s="45"/>
      <c r="W24" s="45"/>
      <c r="X24" s="45"/>
    </row>
    <row r="25" spans="1:24" ht="15.75" customHeight="1" x14ac:dyDescent="0.2">
      <c r="A25" s="56" t="s">
        <v>250</v>
      </c>
      <c r="B25" s="123"/>
      <c r="C25" s="53"/>
      <c r="D25" s="53"/>
      <c r="E25" s="53" t="s">
        <v>251</v>
      </c>
      <c r="F25" s="54">
        <v>0</v>
      </c>
      <c r="G25" s="54">
        <v>1</v>
      </c>
      <c r="H25" s="54">
        <v>15</v>
      </c>
      <c r="I25" s="54">
        <v>0</v>
      </c>
      <c r="J25" s="54">
        <v>15</v>
      </c>
      <c r="K25" s="54">
        <v>15</v>
      </c>
      <c r="L25" s="54">
        <v>1</v>
      </c>
      <c r="M25" s="54" t="s">
        <v>38</v>
      </c>
      <c r="N25" s="54" t="s">
        <v>54</v>
      </c>
      <c r="O25" s="66" t="s">
        <v>238</v>
      </c>
      <c r="P25" s="67"/>
      <c r="Q25" s="67"/>
      <c r="R25" s="45"/>
      <c r="S25" s="45"/>
      <c r="T25" s="45"/>
      <c r="U25" s="45"/>
      <c r="V25" s="45"/>
      <c r="W25" s="45"/>
      <c r="X25" s="45"/>
    </row>
    <row r="26" spans="1:24" ht="15.75" customHeight="1" x14ac:dyDescent="0.2">
      <c r="A26" s="51" t="s">
        <v>252</v>
      </c>
      <c r="B26" s="54"/>
      <c r="C26" s="53"/>
      <c r="D26" s="53"/>
      <c r="E26" s="53" t="s">
        <v>253</v>
      </c>
      <c r="F26" s="54"/>
      <c r="G26" s="54"/>
      <c r="H26" s="54"/>
      <c r="I26" s="54"/>
      <c r="J26" s="54"/>
      <c r="K26" s="54"/>
      <c r="L26" s="54">
        <v>1</v>
      </c>
      <c r="M26" s="54"/>
      <c r="N26" s="54" t="s">
        <v>51</v>
      </c>
      <c r="O26" s="53"/>
      <c r="P26" s="45"/>
      <c r="Q26" s="45"/>
      <c r="R26" s="45"/>
      <c r="S26" s="45"/>
      <c r="T26" s="45"/>
      <c r="U26" s="45"/>
      <c r="V26" s="45"/>
      <c r="W26" s="45"/>
      <c r="X26" s="45"/>
    </row>
    <row r="27" spans="1:24" ht="15.75" customHeight="1" x14ac:dyDescent="0.2">
      <c r="A27" s="51"/>
      <c r="B27" s="57"/>
      <c r="C27" s="60"/>
      <c r="D27" s="60"/>
      <c r="E27" s="60" t="s">
        <v>234</v>
      </c>
      <c r="F27" s="57">
        <v>11</v>
      </c>
      <c r="G27" s="57">
        <v>12</v>
      </c>
      <c r="H27" s="57"/>
      <c r="I27" s="57">
        <v>165</v>
      </c>
      <c r="J27" s="57">
        <v>180</v>
      </c>
      <c r="K27" s="57">
        <v>345</v>
      </c>
      <c r="L27" s="57">
        <v>24</v>
      </c>
      <c r="M27" s="57"/>
      <c r="N27" s="57"/>
      <c r="O27" s="60"/>
      <c r="P27" s="45"/>
      <c r="Q27" s="45"/>
      <c r="R27" s="45"/>
      <c r="S27" s="45"/>
      <c r="T27" s="45"/>
      <c r="U27" s="45"/>
      <c r="V27" s="45"/>
      <c r="W27" s="45"/>
      <c r="X27" s="45"/>
    </row>
    <row r="28" spans="1:24" ht="15.75" customHeight="1" x14ac:dyDescent="0.2">
      <c r="A28" s="68"/>
      <c r="B28" s="69"/>
      <c r="C28" s="69"/>
      <c r="D28" s="69"/>
      <c r="E28" s="69"/>
      <c r="F28" s="54"/>
      <c r="G28" s="54"/>
      <c r="H28" s="54"/>
      <c r="I28" s="54"/>
      <c r="J28" s="54"/>
      <c r="K28" s="54"/>
      <c r="L28" s="54"/>
      <c r="M28" s="54"/>
      <c r="N28" s="54"/>
      <c r="O28" s="53"/>
      <c r="P28" s="45"/>
      <c r="Q28" s="45"/>
      <c r="R28" s="45"/>
      <c r="S28" s="45"/>
      <c r="T28" s="45"/>
      <c r="U28" s="45"/>
      <c r="V28" s="45"/>
      <c r="W28" s="45"/>
      <c r="X28" s="45"/>
    </row>
    <row r="29" spans="1:24" ht="15.75" customHeight="1" x14ac:dyDescent="0.2">
      <c r="A29" s="120" t="s">
        <v>254</v>
      </c>
      <c r="B29" s="106"/>
      <c r="C29" s="106"/>
      <c r="D29" s="106"/>
      <c r="E29" s="106"/>
      <c r="F29" s="106"/>
      <c r="G29" s="106"/>
      <c r="H29" s="106"/>
      <c r="I29" s="107"/>
      <c r="J29" s="63"/>
      <c r="K29" s="63"/>
      <c r="L29" s="63"/>
      <c r="M29" s="63"/>
      <c r="N29" s="64"/>
      <c r="O29" s="65"/>
      <c r="P29" s="45"/>
      <c r="Q29" s="45"/>
      <c r="R29" s="45"/>
      <c r="S29" s="45"/>
      <c r="T29" s="45"/>
      <c r="U29" s="45"/>
      <c r="V29" s="45"/>
      <c r="W29" s="45"/>
      <c r="X29" s="45"/>
    </row>
    <row r="30" spans="1:24" ht="15.75" customHeight="1" x14ac:dyDescent="0.2">
      <c r="A30" s="51" t="s">
        <v>255</v>
      </c>
      <c r="B30" s="124" t="s">
        <v>256</v>
      </c>
      <c r="C30" s="53"/>
      <c r="D30" s="53"/>
      <c r="E30" s="53" t="s">
        <v>257</v>
      </c>
      <c r="F30" s="54">
        <v>0</v>
      </c>
      <c r="G30" s="54">
        <v>1</v>
      </c>
      <c r="H30" s="54">
        <v>15</v>
      </c>
      <c r="I30" s="54">
        <v>0</v>
      </c>
      <c r="J30" s="54">
        <v>15</v>
      </c>
      <c r="K30" s="54">
        <v>15</v>
      </c>
      <c r="L30" s="54">
        <v>1</v>
      </c>
      <c r="M30" s="54" t="s">
        <v>38</v>
      </c>
      <c r="N30" s="54" t="s">
        <v>69</v>
      </c>
      <c r="O30" s="53" t="s">
        <v>258</v>
      </c>
      <c r="P30" s="45"/>
      <c r="Q30" s="45"/>
      <c r="R30" s="45"/>
      <c r="S30" s="45"/>
      <c r="T30" s="45"/>
      <c r="U30" s="45"/>
      <c r="V30" s="45"/>
      <c r="W30" s="45"/>
      <c r="X30" s="45"/>
    </row>
    <row r="31" spans="1:24" ht="15.75" customHeight="1" x14ac:dyDescent="0.2">
      <c r="A31" s="51" t="s">
        <v>259</v>
      </c>
      <c r="B31" s="122"/>
      <c r="C31" s="53"/>
      <c r="D31" s="53"/>
      <c r="E31" s="53" t="s">
        <v>260</v>
      </c>
      <c r="F31" s="54">
        <v>0</v>
      </c>
      <c r="G31" s="54">
        <v>1</v>
      </c>
      <c r="H31" s="54">
        <v>15</v>
      </c>
      <c r="I31" s="54">
        <v>0</v>
      </c>
      <c r="J31" s="54">
        <v>15</v>
      </c>
      <c r="K31" s="54">
        <v>15</v>
      </c>
      <c r="L31" s="54">
        <v>1</v>
      </c>
      <c r="M31" s="54" t="s">
        <v>43</v>
      </c>
      <c r="N31" s="54" t="s">
        <v>54</v>
      </c>
      <c r="O31" s="53" t="s">
        <v>261</v>
      </c>
      <c r="P31" s="45"/>
      <c r="Q31" s="45"/>
      <c r="R31" s="45"/>
      <c r="S31" s="45"/>
      <c r="T31" s="45"/>
      <c r="U31" s="45"/>
      <c r="V31" s="45"/>
      <c r="W31" s="45"/>
      <c r="X31" s="45"/>
    </row>
    <row r="32" spans="1:24" ht="15.75" customHeight="1" x14ac:dyDescent="0.2">
      <c r="A32" s="51" t="s">
        <v>262</v>
      </c>
      <c r="B32" s="122"/>
      <c r="C32" s="53"/>
      <c r="D32" s="53"/>
      <c r="E32" s="53" t="s">
        <v>263</v>
      </c>
      <c r="F32" s="54">
        <v>0</v>
      </c>
      <c r="G32" s="54">
        <v>1</v>
      </c>
      <c r="H32" s="54">
        <v>15</v>
      </c>
      <c r="I32" s="54">
        <v>0</v>
      </c>
      <c r="J32" s="54">
        <v>15</v>
      </c>
      <c r="K32" s="54">
        <v>15</v>
      </c>
      <c r="L32" s="54">
        <v>1</v>
      </c>
      <c r="M32" s="54" t="s">
        <v>43</v>
      </c>
      <c r="N32" s="54" t="s">
        <v>51</v>
      </c>
      <c r="O32" s="53" t="s">
        <v>264</v>
      </c>
      <c r="P32" s="45"/>
      <c r="Q32" s="45"/>
      <c r="R32" s="45"/>
      <c r="S32" s="45"/>
      <c r="T32" s="45"/>
      <c r="U32" s="45"/>
      <c r="V32" s="45"/>
      <c r="W32" s="45"/>
      <c r="X32" s="45"/>
    </row>
    <row r="33" spans="1:24" ht="15.75" customHeight="1" x14ac:dyDescent="0.2">
      <c r="A33" s="51" t="s">
        <v>265</v>
      </c>
      <c r="B33" s="122"/>
      <c r="C33" s="53"/>
      <c r="D33" s="53"/>
      <c r="E33" s="53" t="s">
        <v>266</v>
      </c>
      <c r="F33" s="54">
        <v>0</v>
      </c>
      <c r="G33" s="54">
        <v>1</v>
      </c>
      <c r="H33" s="54">
        <v>15</v>
      </c>
      <c r="I33" s="54">
        <v>0</v>
      </c>
      <c r="J33" s="54">
        <v>15</v>
      </c>
      <c r="K33" s="54">
        <v>15</v>
      </c>
      <c r="L33" s="54">
        <v>1</v>
      </c>
      <c r="M33" s="54" t="s">
        <v>38</v>
      </c>
      <c r="N33" s="54" t="s">
        <v>69</v>
      </c>
      <c r="O33" s="53" t="s">
        <v>258</v>
      </c>
      <c r="P33" s="45"/>
      <c r="Q33" s="45"/>
      <c r="R33" s="45"/>
      <c r="S33" s="45"/>
      <c r="T33" s="45"/>
      <c r="U33" s="45"/>
      <c r="V33" s="45"/>
      <c r="W33" s="45"/>
      <c r="X33" s="45"/>
    </row>
    <row r="34" spans="1:24" ht="15.75" customHeight="1" x14ac:dyDescent="0.2">
      <c r="A34" s="51" t="s">
        <v>267</v>
      </c>
      <c r="B34" s="122"/>
      <c r="C34" s="53"/>
      <c r="D34" s="53"/>
      <c r="E34" s="53" t="s">
        <v>268</v>
      </c>
      <c r="F34" s="54">
        <v>0</v>
      </c>
      <c r="G34" s="54">
        <v>1</v>
      </c>
      <c r="H34" s="54">
        <v>15</v>
      </c>
      <c r="I34" s="54">
        <v>0</v>
      </c>
      <c r="J34" s="54">
        <v>15</v>
      </c>
      <c r="K34" s="54">
        <v>15</v>
      </c>
      <c r="L34" s="54">
        <v>1</v>
      </c>
      <c r="M34" s="54" t="s">
        <v>38</v>
      </c>
      <c r="N34" s="54" t="s">
        <v>54</v>
      </c>
      <c r="O34" s="53" t="s">
        <v>269</v>
      </c>
      <c r="P34" s="45"/>
      <c r="Q34" s="45"/>
      <c r="R34" s="45"/>
      <c r="S34" s="45"/>
      <c r="T34" s="45"/>
      <c r="U34" s="45"/>
      <c r="V34" s="45"/>
      <c r="W34" s="45"/>
      <c r="X34" s="45"/>
    </row>
    <row r="35" spans="1:24" ht="15.75" customHeight="1" x14ac:dyDescent="0.2">
      <c r="A35" s="51" t="s">
        <v>270</v>
      </c>
      <c r="B35" s="122"/>
      <c r="C35" s="53"/>
      <c r="D35" s="53"/>
      <c r="E35" s="53" t="s">
        <v>271</v>
      </c>
      <c r="F35" s="54">
        <v>0</v>
      </c>
      <c r="G35" s="54">
        <v>1</v>
      </c>
      <c r="H35" s="54">
        <v>15</v>
      </c>
      <c r="I35" s="54">
        <v>0</v>
      </c>
      <c r="J35" s="54">
        <v>15</v>
      </c>
      <c r="K35" s="54">
        <v>15</v>
      </c>
      <c r="L35" s="54">
        <v>1</v>
      </c>
      <c r="M35" s="54" t="s">
        <v>43</v>
      </c>
      <c r="N35" s="54" t="s">
        <v>51</v>
      </c>
      <c r="O35" s="53" t="s">
        <v>272</v>
      </c>
      <c r="P35" s="45"/>
      <c r="Q35" s="45"/>
      <c r="R35" s="45"/>
      <c r="S35" s="45"/>
      <c r="T35" s="45"/>
      <c r="U35" s="45"/>
      <c r="V35" s="45"/>
      <c r="W35" s="45"/>
      <c r="X35" s="45"/>
    </row>
    <row r="36" spans="1:24" ht="15.75" customHeight="1" x14ac:dyDescent="0.2">
      <c r="A36" s="51" t="s">
        <v>273</v>
      </c>
      <c r="B36" s="122"/>
      <c r="C36" s="53"/>
      <c r="D36" s="53"/>
      <c r="E36" s="53" t="s">
        <v>274</v>
      </c>
      <c r="F36" s="54">
        <v>0</v>
      </c>
      <c r="G36" s="54">
        <v>2</v>
      </c>
      <c r="H36" s="54">
        <v>15</v>
      </c>
      <c r="I36" s="54">
        <v>0</v>
      </c>
      <c r="J36" s="54">
        <v>30</v>
      </c>
      <c r="K36" s="54">
        <v>30</v>
      </c>
      <c r="L36" s="54">
        <v>2</v>
      </c>
      <c r="M36" s="54" t="s">
        <v>38</v>
      </c>
      <c r="N36" s="54" t="s">
        <v>69</v>
      </c>
      <c r="O36" s="53" t="s">
        <v>275</v>
      </c>
      <c r="P36" s="45"/>
      <c r="Q36" s="45"/>
      <c r="R36" s="45"/>
      <c r="S36" s="45"/>
      <c r="T36" s="45"/>
      <c r="U36" s="45"/>
      <c r="V36" s="45"/>
      <c r="W36" s="45"/>
      <c r="X36" s="45"/>
    </row>
    <row r="37" spans="1:24" ht="15.75" customHeight="1" x14ac:dyDescent="0.2">
      <c r="A37" s="51" t="s">
        <v>276</v>
      </c>
      <c r="B37" s="122"/>
      <c r="C37" s="53"/>
      <c r="D37" s="53"/>
      <c r="E37" s="53" t="s">
        <v>277</v>
      </c>
      <c r="F37" s="54">
        <v>0</v>
      </c>
      <c r="G37" s="54">
        <v>2</v>
      </c>
      <c r="H37" s="54">
        <v>15</v>
      </c>
      <c r="I37" s="54">
        <v>0</v>
      </c>
      <c r="J37" s="54">
        <v>30</v>
      </c>
      <c r="K37" s="54">
        <v>30</v>
      </c>
      <c r="L37" s="54">
        <v>2</v>
      </c>
      <c r="M37" s="54" t="s">
        <v>43</v>
      </c>
      <c r="N37" s="54" t="s">
        <v>54</v>
      </c>
      <c r="O37" s="53" t="s">
        <v>278</v>
      </c>
      <c r="P37" s="45"/>
      <c r="Q37" s="45"/>
      <c r="R37" s="45"/>
      <c r="S37" s="45"/>
      <c r="T37" s="45"/>
      <c r="U37" s="45"/>
      <c r="V37" s="45"/>
      <c r="W37" s="45"/>
      <c r="X37" s="45"/>
    </row>
    <row r="38" spans="1:24" ht="15.75" customHeight="1" x14ac:dyDescent="0.2">
      <c r="A38" s="51" t="s">
        <v>279</v>
      </c>
      <c r="B38" s="123"/>
      <c r="C38" s="53"/>
      <c r="D38" s="53"/>
      <c r="E38" s="53" t="s">
        <v>280</v>
      </c>
      <c r="F38" s="54">
        <v>0</v>
      </c>
      <c r="G38" s="54">
        <v>2</v>
      </c>
      <c r="H38" s="54">
        <v>15</v>
      </c>
      <c r="I38" s="54">
        <v>0</v>
      </c>
      <c r="J38" s="54">
        <v>30</v>
      </c>
      <c r="K38" s="54">
        <v>30</v>
      </c>
      <c r="L38" s="54">
        <v>2</v>
      </c>
      <c r="M38" s="54" t="s">
        <v>43</v>
      </c>
      <c r="N38" s="54" t="s">
        <v>51</v>
      </c>
      <c r="O38" s="53" t="s">
        <v>281</v>
      </c>
      <c r="P38" s="45"/>
      <c r="Q38" s="45"/>
      <c r="R38" s="45"/>
      <c r="S38" s="45"/>
      <c r="T38" s="45"/>
      <c r="U38" s="45"/>
      <c r="V38" s="45"/>
      <c r="W38" s="45"/>
      <c r="X38" s="45"/>
    </row>
    <row r="39" spans="1:24" ht="15.75" customHeight="1" x14ac:dyDescent="0.2">
      <c r="A39" s="51" t="s">
        <v>282</v>
      </c>
      <c r="B39" s="124" t="s">
        <v>283</v>
      </c>
      <c r="C39" s="53"/>
      <c r="D39" s="53"/>
      <c r="E39" s="53" t="s">
        <v>284</v>
      </c>
      <c r="F39" s="54">
        <v>0</v>
      </c>
      <c r="G39" s="54">
        <v>2</v>
      </c>
      <c r="H39" s="54">
        <v>15</v>
      </c>
      <c r="I39" s="54">
        <v>0</v>
      </c>
      <c r="J39" s="54">
        <v>30</v>
      </c>
      <c r="K39" s="54">
        <v>30</v>
      </c>
      <c r="L39" s="54">
        <v>2</v>
      </c>
      <c r="M39" s="54" t="s">
        <v>38</v>
      </c>
      <c r="N39" s="54" t="s">
        <v>69</v>
      </c>
      <c r="O39" s="53" t="s">
        <v>258</v>
      </c>
      <c r="P39" s="45"/>
      <c r="Q39" s="45"/>
      <c r="R39" s="45"/>
      <c r="S39" s="45"/>
      <c r="T39" s="45"/>
      <c r="U39" s="45"/>
      <c r="V39" s="45"/>
      <c r="W39" s="45"/>
      <c r="X39" s="45"/>
    </row>
    <row r="40" spans="1:24" ht="15.75" customHeight="1" x14ac:dyDescent="0.2">
      <c r="A40" s="51" t="s">
        <v>285</v>
      </c>
      <c r="B40" s="122"/>
      <c r="C40" s="53"/>
      <c r="D40" s="53"/>
      <c r="E40" s="53" t="s">
        <v>286</v>
      </c>
      <c r="F40" s="54">
        <v>0</v>
      </c>
      <c r="G40" s="54">
        <v>2</v>
      </c>
      <c r="H40" s="54">
        <v>15</v>
      </c>
      <c r="I40" s="54">
        <v>0</v>
      </c>
      <c r="J40" s="54">
        <v>30</v>
      </c>
      <c r="K40" s="54">
        <v>30</v>
      </c>
      <c r="L40" s="54">
        <v>2</v>
      </c>
      <c r="M40" s="54" t="s">
        <v>38</v>
      </c>
      <c r="N40" s="54" t="s">
        <v>54</v>
      </c>
      <c r="O40" s="53" t="s">
        <v>287</v>
      </c>
      <c r="P40" s="45"/>
      <c r="Q40" s="45"/>
      <c r="R40" s="45"/>
      <c r="S40" s="45"/>
      <c r="T40" s="45"/>
      <c r="U40" s="45"/>
      <c r="V40" s="45"/>
      <c r="W40" s="45"/>
      <c r="X40" s="45"/>
    </row>
    <row r="41" spans="1:24" ht="15.75" customHeight="1" x14ac:dyDescent="0.2">
      <c r="A41" s="51" t="s">
        <v>288</v>
      </c>
      <c r="B41" s="122"/>
      <c r="C41" s="53"/>
      <c r="D41" s="53"/>
      <c r="E41" s="53" t="s">
        <v>289</v>
      </c>
      <c r="F41" s="54">
        <v>0</v>
      </c>
      <c r="G41" s="54">
        <v>3</v>
      </c>
      <c r="H41" s="54">
        <v>15</v>
      </c>
      <c r="I41" s="54">
        <v>0</v>
      </c>
      <c r="J41" s="54">
        <v>45</v>
      </c>
      <c r="K41" s="54">
        <v>45</v>
      </c>
      <c r="L41" s="54">
        <v>3</v>
      </c>
      <c r="M41" s="54" t="s">
        <v>43</v>
      </c>
      <c r="N41" s="54" t="s">
        <v>51</v>
      </c>
      <c r="O41" s="53" t="s">
        <v>290</v>
      </c>
      <c r="P41" s="45"/>
      <c r="Q41" s="45"/>
      <c r="R41" s="45"/>
      <c r="S41" s="45"/>
      <c r="T41" s="45"/>
      <c r="U41" s="45"/>
      <c r="V41" s="45"/>
      <c r="W41" s="45"/>
      <c r="X41" s="45"/>
    </row>
    <row r="42" spans="1:24" ht="15.75" customHeight="1" x14ac:dyDescent="0.2">
      <c r="A42" s="51" t="s">
        <v>291</v>
      </c>
      <c r="B42" s="122"/>
      <c r="C42" s="53"/>
      <c r="D42" s="53"/>
      <c r="E42" s="53" t="s">
        <v>292</v>
      </c>
      <c r="F42" s="54">
        <v>1</v>
      </c>
      <c r="G42" s="54">
        <v>1</v>
      </c>
      <c r="H42" s="54">
        <v>15</v>
      </c>
      <c r="I42" s="54">
        <v>15</v>
      </c>
      <c r="J42" s="54">
        <v>15</v>
      </c>
      <c r="K42" s="54">
        <v>30</v>
      </c>
      <c r="L42" s="54">
        <v>2</v>
      </c>
      <c r="M42" s="54" t="s">
        <v>38</v>
      </c>
      <c r="N42" s="54" t="s">
        <v>54</v>
      </c>
      <c r="O42" s="53" t="s">
        <v>293</v>
      </c>
      <c r="P42" s="45"/>
      <c r="Q42" s="45"/>
      <c r="R42" s="45"/>
      <c r="S42" s="45"/>
      <c r="T42" s="45"/>
      <c r="U42" s="45"/>
      <c r="V42" s="45"/>
      <c r="W42" s="45"/>
      <c r="X42" s="45"/>
    </row>
    <row r="43" spans="1:24" ht="15.75" customHeight="1" x14ac:dyDescent="0.2">
      <c r="A43" s="51" t="s">
        <v>294</v>
      </c>
      <c r="B43" s="122"/>
      <c r="C43" s="53"/>
      <c r="D43" s="53"/>
      <c r="E43" s="53" t="s">
        <v>295</v>
      </c>
      <c r="F43" s="54">
        <v>1</v>
      </c>
      <c r="G43" s="54">
        <v>1</v>
      </c>
      <c r="H43" s="54">
        <v>15</v>
      </c>
      <c r="I43" s="54">
        <v>15</v>
      </c>
      <c r="J43" s="54">
        <v>15</v>
      </c>
      <c r="K43" s="54">
        <v>30</v>
      </c>
      <c r="L43" s="54">
        <v>2</v>
      </c>
      <c r="M43" s="54" t="s">
        <v>43</v>
      </c>
      <c r="N43" s="54" t="s">
        <v>51</v>
      </c>
      <c r="O43" s="53" t="s">
        <v>296</v>
      </c>
      <c r="P43" s="45"/>
      <c r="Q43" s="45"/>
      <c r="R43" s="45"/>
      <c r="S43" s="45"/>
      <c r="T43" s="45"/>
      <c r="U43" s="45"/>
      <c r="V43" s="45"/>
      <c r="W43" s="45"/>
      <c r="X43" s="45"/>
    </row>
    <row r="44" spans="1:24" ht="15.75" customHeight="1" x14ac:dyDescent="0.2">
      <c r="A44" s="51" t="s">
        <v>297</v>
      </c>
      <c r="B44" s="69"/>
      <c r="C44" s="53"/>
      <c r="D44" s="53"/>
      <c r="E44" s="53" t="s">
        <v>298</v>
      </c>
      <c r="F44" s="54"/>
      <c r="G44" s="54"/>
      <c r="H44" s="54"/>
      <c r="I44" s="54"/>
      <c r="J44" s="54"/>
      <c r="K44" s="54"/>
      <c r="L44" s="54">
        <v>1</v>
      </c>
      <c r="M44" s="54"/>
      <c r="N44" s="54" t="s">
        <v>51</v>
      </c>
      <c r="O44" s="53"/>
      <c r="P44" s="45"/>
      <c r="Q44" s="45"/>
      <c r="R44" s="45"/>
      <c r="S44" s="45"/>
      <c r="T44" s="45"/>
      <c r="U44" s="45"/>
      <c r="V44" s="45"/>
      <c r="W44" s="45"/>
      <c r="X44" s="45"/>
    </row>
    <row r="45" spans="1:24" ht="15.75" customHeight="1" x14ac:dyDescent="0.2">
      <c r="A45" s="51"/>
      <c r="B45" s="69"/>
      <c r="C45" s="60"/>
      <c r="D45" s="60"/>
      <c r="E45" s="60" t="s">
        <v>234</v>
      </c>
      <c r="F45" s="57">
        <v>2</v>
      </c>
      <c r="G45" s="57">
        <v>21</v>
      </c>
      <c r="H45" s="57"/>
      <c r="I45" s="57">
        <v>30</v>
      </c>
      <c r="J45" s="57">
        <v>315</v>
      </c>
      <c r="K45" s="57">
        <v>345</v>
      </c>
      <c r="L45" s="57">
        <v>24</v>
      </c>
      <c r="M45" s="57"/>
      <c r="N45" s="57"/>
      <c r="O45" s="57"/>
      <c r="P45" s="45"/>
      <c r="Q45" s="45"/>
      <c r="R45" s="45"/>
      <c r="S45" s="45"/>
      <c r="T45" s="45"/>
      <c r="U45" s="45"/>
      <c r="V45" s="45"/>
      <c r="W45" s="45"/>
      <c r="X45" s="45"/>
    </row>
    <row r="46" spans="1:24" ht="15.75" customHeight="1" x14ac:dyDescent="0.2">
      <c r="A46" s="51"/>
      <c r="B46" s="57"/>
      <c r="C46" s="60"/>
      <c r="D46" s="60"/>
      <c r="E46" s="60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45"/>
      <c r="Q46" s="45"/>
      <c r="R46" s="45"/>
      <c r="S46" s="45"/>
      <c r="T46" s="45"/>
      <c r="U46" s="45"/>
      <c r="V46" s="45"/>
      <c r="W46" s="45"/>
      <c r="X46" s="45"/>
    </row>
    <row r="47" spans="1:24" ht="15.75" customHeight="1" x14ac:dyDescent="0.2">
      <c r="A47" s="120" t="s">
        <v>299</v>
      </c>
      <c r="B47" s="106"/>
      <c r="C47" s="106"/>
      <c r="D47" s="106"/>
      <c r="E47" s="106"/>
      <c r="F47" s="106"/>
      <c r="G47" s="106"/>
      <c r="H47" s="106"/>
      <c r="I47" s="107"/>
      <c r="J47" s="63"/>
      <c r="K47" s="63"/>
      <c r="L47" s="63"/>
      <c r="M47" s="63"/>
      <c r="N47" s="64"/>
      <c r="O47" s="65"/>
      <c r="P47" s="45"/>
      <c r="Q47" s="45"/>
      <c r="R47" s="45"/>
      <c r="S47" s="45"/>
      <c r="T47" s="45"/>
      <c r="U47" s="45"/>
      <c r="V47" s="45"/>
      <c r="W47" s="45"/>
      <c r="X47" s="45"/>
    </row>
    <row r="48" spans="1:24" ht="19.5" customHeight="1" x14ac:dyDescent="0.2">
      <c r="A48" s="56" t="s">
        <v>300</v>
      </c>
      <c r="B48" s="124" t="s">
        <v>301</v>
      </c>
      <c r="C48" s="125" t="s">
        <v>302</v>
      </c>
      <c r="D48" s="70" t="s">
        <v>302</v>
      </c>
      <c r="E48" s="70" t="s">
        <v>303</v>
      </c>
      <c r="F48" s="54">
        <v>3</v>
      </c>
      <c r="G48" s="54">
        <v>0</v>
      </c>
      <c r="H48" s="54">
        <v>15</v>
      </c>
      <c r="I48" s="54">
        <v>45</v>
      </c>
      <c r="J48" s="54">
        <v>0</v>
      </c>
      <c r="K48" s="54">
        <v>45</v>
      </c>
      <c r="L48" s="54">
        <v>3</v>
      </c>
      <c r="M48" s="54" t="s">
        <v>43</v>
      </c>
      <c r="N48" s="54" t="s">
        <v>69</v>
      </c>
      <c r="O48" s="54"/>
      <c r="P48" s="45"/>
      <c r="Q48" s="45"/>
      <c r="R48" s="45"/>
      <c r="S48" s="45"/>
      <c r="T48" s="45"/>
      <c r="U48" s="45"/>
      <c r="V48" s="45"/>
      <c r="W48" s="45"/>
      <c r="X48" s="45"/>
    </row>
    <row r="49" spans="1:24" ht="19.5" customHeight="1" x14ac:dyDescent="0.2">
      <c r="A49" s="56" t="s">
        <v>304</v>
      </c>
      <c r="B49" s="122"/>
      <c r="C49" s="126"/>
      <c r="D49" s="70" t="s">
        <v>302</v>
      </c>
      <c r="E49" s="53" t="s">
        <v>305</v>
      </c>
      <c r="F49" s="54">
        <v>2</v>
      </c>
      <c r="G49" s="54">
        <v>2</v>
      </c>
      <c r="H49" s="54">
        <v>15</v>
      </c>
      <c r="I49" s="54">
        <v>30</v>
      </c>
      <c r="J49" s="54">
        <v>30</v>
      </c>
      <c r="K49" s="54">
        <v>60</v>
      </c>
      <c r="L49" s="54">
        <v>4</v>
      </c>
      <c r="M49" s="54" t="s">
        <v>38</v>
      </c>
      <c r="N49" s="54" t="s">
        <v>69</v>
      </c>
      <c r="O49" s="53" t="s">
        <v>306</v>
      </c>
      <c r="P49" s="45"/>
      <c r="Q49" s="45"/>
      <c r="R49" s="45"/>
      <c r="S49" s="45"/>
      <c r="T49" s="45"/>
      <c r="U49" s="45"/>
      <c r="V49" s="45"/>
      <c r="W49" s="45"/>
      <c r="X49" s="45"/>
    </row>
    <row r="50" spans="1:24" ht="19.5" customHeight="1" x14ac:dyDescent="0.2">
      <c r="A50" s="56" t="s">
        <v>307</v>
      </c>
      <c r="B50" s="123"/>
      <c r="C50" s="127"/>
      <c r="D50" s="70" t="s">
        <v>302</v>
      </c>
      <c r="E50" s="53" t="s">
        <v>308</v>
      </c>
      <c r="F50" s="54">
        <v>2</v>
      </c>
      <c r="G50" s="54">
        <v>2</v>
      </c>
      <c r="H50" s="54">
        <v>15</v>
      </c>
      <c r="I50" s="54">
        <v>30</v>
      </c>
      <c r="J50" s="54">
        <v>30</v>
      </c>
      <c r="K50" s="54">
        <v>60</v>
      </c>
      <c r="L50" s="54">
        <v>4</v>
      </c>
      <c r="M50" s="54" t="s">
        <v>43</v>
      </c>
      <c r="N50" s="54" t="s">
        <v>54</v>
      </c>
      <c r="O50" s="54"/>
      <c r="P50" s="45"/>
      <c r="Q50" s="45"/>
      <c r="R50" s="45"/>
      <c r="S50" s="45"/>
      <c r="T50" s="45"/>
      <c r="U50" s="45"/>
      <c r="V50" s="45"/>
      <c r="W50" s="45"/>
      <c r="X50" s="45"/>
    </row>
    <row r="51" spans="1:24" ht="19.5" customHeight="1" x14ac:dyDescent="0.2">
      <c r="A51" s="56" t="s">
        <v>309</v>
      </c>
      <c r="B51" s="124" t="s">
        <v>310</v>
      </c>
      <c r="C51" s="125" t="s">
        <v>311</v>
      </c>
      <c r="D51" s="53" t="s">
        <v>312</v>
      </c>
      <c r="E51" s="53" t="s">
        <v>313</v>
      </c>
      <c r="F51" s="54">
        <v>2</v>
      </c>
      <c r="G51" s="54">
        <v>2</v>
      </c>
      <c r="H51" s="54">
        <v>15</v>
      </c>
      <c r="I51" s="54">
        <v>30</v>
      </c>
      <c r="J51" s="54">
        <v>30</v>
      </c>
      <c r="K51" s="54">
        <v>60</v>
      </c>
      <c r="L51" s="54">
        <v>4</v>
      </c>
      <c r="M51" s="54" t="s">
        <v>38</v>
      </c>
      <c r="N51" s="54" t="s">
        <v>54</v>
      </c>
      <c r="O51" s="54"/>
      <c r="P51" s="45"/>
      <c r="Q51" s="45"/>
      <c r="R51" s="45"/>
      <c r="S51" s="45"/>
      <c r="T51" s="45"/>
      <c r="U51" s="45"/>
      <c r="V51" s="45"/>
      <c r="W51" s="45"/>
      <c r="X51" s="45"/>
    </row>
    <row r="52" spans="1:24" ht="19.5" customHeight="1" x14ac:dyDescent="0.2">
      <c r="A52" s="56" t="s">
        <v>314</v>
      </c>
      <c r="B52" s="123"/>
      <c r="C52" s="127"/>
      <c r="D52" s="70" t="s">
        <v>311</v>
      </c>
      <c r="E52" s="53" t="s">
        <v>315</v>
      </c>
      <c r="F52" s="54">
        <v>2</v>
      </c>
      <c r="G52" s="54">
        <v>2</v>
      </c>
      <c r="H52" s="54">
        <v>15</v>
      </c>
      <c r="I52" s="54">
        <v>30</v>
      </c>
      <c r="J52" s="54">
        <v>30</v>
      </c>
      <c r="K52" s="54">
        <v>60</v>
      </c>
      <c r="L52" s="54">
        <v>4</v>
      </c>
      <c r="M52" s="54" t="s">
        <v>38</v>
      </c>
      <c r="N52" s="54" t="s">
        <v>51</v>
      </c>
      <c r="O52" s="54"/>
      <c r="P52" s="45"/>
      <c r="Q52" s="45"/>
      <c r="R52" s="45"/>
      <c r="S52" s="45"/>
      <c r="T52" s="45"/>
      <c r="U52" s="45"/>
      <c r="V52" s="45"/>
      <c r="W52" s="45"/>
      <c r="X52" s="45"/>
    </row>
    <row r="53" spans="1:24" ht="19.5" customHeight="1" x14ac:dyDescent="0.2">
      <c r="A53" s="51" t="s">
        <v>316</v>
      </c>
      <c r="B53" s="124" t="s">
        <v>317</v>
      </c>
      <c r="C53" s="71" t="s">
        <v>311</v>
      </c>
      <c r="D53" s="71" t="s">
        <v>311</v>
      </c>
      <c r="E53" s="70" t="s">
        <v>318</v>
      </c>
      <c r="F53" s="54">
        <v>2</v>
      </c>
      <c r="G53" s="54">
        <v>2</v>
      </c>
      <c r="H53" s="54">
        <v>15</v>
      </c>
      <c r="I53" s="54">
        <v>30</v>
      </c>
      <c r="J53" s="54">
        <v>30</v>
      </c>
      <c r="K53" s="54">
        <v>60</v>
      </c>
      <c r="L53" s="54">
        <v>4</v>
      </c>
      <c r="M53" s="54" t="s">
        <v>43</v>
      </c>
      <c r="N53" s="54" t="s">
        <v>51</v>
      </c>
      <c r="O53" s="54"/>
      <c r="P53" s="45"/>
      <c r="Q53" s="45"/>
      <c r="R53" s="45"/>
      <c r="S53" s="45"/>
      <c r="T53" s="45"/>
      <c r="U53" s="45"/>
      <c r="V53" s="45"/>
      <c r="W53" s="45"/>
      <c r="X53" s="45"/>
    </row>
    <row r="54" spans="1:24" ht="19.5" customHeight="1" x14ac:dyDescent="0.2">
      <c r="A54" s="51" t="s">
        <v>319</v>
      </c>
      <c r="B54" s="123"/>
      <c r="C54" s="53"/>
      <c r="D54" s="53"/>
      <c r="E54" s="70" t="s">
        <v>320</v>
      </c>
      <c r="F54" s="54"/>
      <c r="G54" s="54"/>
      <c r="H54" s="54"/>
      <c r="I54" s="54"/>
      <c r="J54" s="54"/>
      <c r="K54" s="54"/>
      <c r="L54" s="54">
        <v>1</v>
      </c>
      <c r="M54" s="54"/>
      <c r="N54" s="54" t="s">
        <v>51</v>
      </c>
      <c r="O54" s="54"/>
      <c r="P54" s="45"/>
      <c r="Q54" s="45"/>
      <c r="R54" s="45"/>
      <c r="S54" s="45"/>
      <c r="T54" s="45"/>
      <c r="U54" s="45"/>
      <c r="V54" s="45"/>
      <c r="W54" s="45"/>
      <c r="X54" s="45"/>
    </row>
    <row r="55" spans="1:24" ht="19.5" customHeight="1" x14ac:dyDescent="0.2">
      <c r="A55" s="51"/>
      <c r="B55" s="57"/>
      <c r="C55" s="60"/>
      <c r="D55" s="60"/>
      <c r="E55" s="60" t="s">
        <v>234</v>
      </c>
      <c r="F55" s="57">
        <v>13</v>
      </c>
      <c r="G55" s="57">
        <v>10</v>
      </c>
      <c r="H55" s="57"/>
      <c r="I55" s="57">
        <v>195</v>
      </c>
      <c r="J55" s="57">
        <v>150</v>
      </c>
      <c r="K55" s="57">
        <v>345</v>
      </c>
      <c r="L55" s="57">
        <v>24</v>
      </c>
      <c r="M55" s="57"/>
      <c r="N55" s="57"/>
      <c r="O55" s="57"/>
      <c r="P55" s="45"/>
      <c r="Q55" s="45"/>
      <c r="R55" s="45"/>
      <c r="S55" s="45"/>
      <c r="T55" s="45"/>
      <c r="U55" s="45"/>
      <c r="V55" s="45"/>
      <c r="W55" s="45"/>
      <c r="X55" s="45"/>
    </row>
    <row r="56" spans="1:24" ht="19.5" customHeight="1" x14ac:dyDescent="0.2">
      <c r="A56" s="51"/>
      <c r="B56" s="57"/>
      <c r="C56" s="60"/>
      <c r="D56" s="60"/>
      <c r="E56" s="60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45"/>
      <c r="Q56" s="45"/>
      <c r="R56" s="45"/>
      <c r="S56" s="45"/>
      <c r="T56" s="45"/>
      <c r="U56" s="45"/>
      <c r="V56" s="45"/>
      <c r="W56" s="45"/>
      <c r="X56" s="45"/>
    </row>
    <row r="57" spans="1:24" ht="21" customHeight="1" x14ac:dyDescent="0.2">
      <c r="A57" s="120" t="s">
        <v>321</v>
      </c>
      <c r="B57" s="106"/>
      <c r="C57" s="106"/>
      <c r="D57" s="106"/>
      <c r="E57" s="106"/>
      <c r="F57" s="106"/>
      <c r="G57" s="106"/>
      <c r="H57" s="106"/>
      <c r="I57" s="107"/>
      <c r="J57" s="63"/>
      <c r="K57" s="63"/>
      <c r="L57" s="63"/>
      <c r="M57" s="63"/>
      <c r="N57" s="64"/>
      <c r="O57" s="65"/>
      <c r="P57" s="45"/>
      <c r="Q57" s="45"/>
      <c r="R57" s="45"/>
      <c r="S57" s="45"/>
      <c r="T57" s="45"/>
      <c r="U57" s="45"/>
      <c r="V57" s="45"/>
      <c r="W57" s="45"/>
      <c r="X57" s="45"/>
    </row>
    <row r="58" spans="1:24" ht="18" customHeight="1" x14ac:dyDescent="0.2">
      <c r="A58" s="56" t="s">
        <v>322</v>
      </c>
      <c r="B58" s="124" t="s">
        <v>323</v>
      </c>
      <c r="C58" s="53"/>
      <c r="D58" s="53" t="s">
        <v>324</v>
      </c>
      <c r="E58" s="53" t="s">
        <v>325</v>
      </c>
      <c r="F58" s="54">
        <v>0</v>
      </c>
      <c r="G58" s="54">
        <v>3</v>
      </c>
      <c r="H58" s="54">
        <v>15</v>
      </c>
      <c r="I58" s="54">
        <v>0</v>
      </c>
      <c r="J58" s="54">
        <v>45</v>
      </c>
      <c r="K58" s="54">
        <v>45</v>
      </c>
      <c r="L58" s="54">
        <v>3</v>
      </c>
      <c r="M58" s="54" t="s">
        <v>38</v>
      </c>
      <c r="N58" s="54" t="s">
        <v>69</v>
      </c>
      <c r="O58" s="53"/>
      <c r="P58" s="45"/>
      <c r="Q58" s="45"/>
      <c r="R58" s="45"/>
      <c r="S58" s="45"/>
      <c r="T58" s="45"/>
      <c r="U58" s="45"/>
      <c r="V58" s="45"/>
      <c r="W58" s="45"/>
      <c r="X58" s="45"/>
    </row>
    <row r="59" spans="1:24" ht="18" customHeight="1" x14ac:dyDescent="0.2">
      <c r="A59" s="56" t="s">
        <v>326</v>
      </c>
      <c r="B59" s="122"/>
      <c r="C59" s="53"/>
      <c r="D59" s="7" t="s">
        <v>327</v>
      </c>
      <c r="E59" s="53" t="s">
        <v>328</v>
      </c>
      <c r="F59" s="54">
        <v>2</v>
      </c>
      <c r="G59" s="54">
        <v>2</v>
      </c>
      <c r="H59" s="54">
        <v>15</v>
      </c>
      <c r="I59" s="54">
        <v>30</v>
      </c>
      <c r="J59" s="54">
        <v>30</v>
      </c>
      <c r="K59" s="54">
        <v>60</v>
      </c>
      <c r="L59" s="54">
        <v>4</v>
      </c>
      <c r="M59" s="54" t="s">
        <v>38</v>
      </c>
      <c r="N59" s="54" t="s">
        <v>69</v>
      </c>
      <c r="O59" s="53"/>
      <c r="P59" s="45"/>
      <c r="Q59" s="45"/>
      <c r="R59" s="45"/>
      <c r="S59" s="45"/>
      <c r="T59" s="45"/>
      <c r="U59" s="45"/>
      <c r="V59" s="45"/>
      <c r="W59" s="45"/>
      <c r="X59" s="45"/>
    </row>
    <row r="60" spans="1:24" ht="18" customHeight="1" x14ac:dyDescent="0.2">
      <c r="A60" s="56" t="s">
        <v>329</v>
      </c>
      <c r="B60" s="123"/>
      <c r="C60" s="53"/>
      <c r="D60" s="7" t="s">
        <v>327</v>
      </c>
      <c r="E60" s="53" t="s">
        <v>330</v>
      </c>
      <c r="F60" s="54">
        <v>2</v>
      </c>
      <c r="G60" s="54">
        <v>2</v>
      </c>
      <c r="H60" s="54">
        <v>15</v>
      </c>
      <c r="I60" s="54">
        <v>30</v>
      </c>
      <c r="J60" s="54">
        <v>30</v>
      </c>
      <c r="K60" s="54">
        <v>60</v>
      </c>
      <c r="L60" s="54">
        <v>4</v>
      </c>
      <c r="M60" s="54" t="s">
        <v>43</v>
      </c>
      <c r="N60" s="54" t="s">
        <v>54</v>
      </c>
      <c r="O60" s="53"/>
      <c r="P60" s="45"/>
      <c r="Q60" s="45"/>
      <c r="R60" s="45"/>
      <c r="S60" s="45"/>
      <c r="T60" s="45"/>
      <c r="U60" s="45"/>
      <c r="V60" s="45"/>
      <c r="W60" s="45"/>
      <c r="X60" s="45"/>
    </row>
    <row r="61" spans="1:24" ht="18" customHeight="1" x14ac:dyDescent="0.2">
      <c r="A61" s="51" t="s">
        <v>331</v>
      </c>
      <c r="B61" s="124" t="s">
        <v>332</v>
      </c>
      <c r="C61" s="53"/>
      <c r="D61" s="7" t="s">
        <v>327</v>
      </c>
      <c r="E61" s="53" t="s">
        <v>333</v>
      </c>
      <c r="F61" s="54">
        <v>2</v>
      </c>
      <c r="G61" s="54">
        <v>2</v>
      </c>
      <c r="H61" s="54">
        <v>15</v>
      </c>
      <c r="I61" s="54">
        <v>30</v>
      </c>
      <c r="J61" s="54">
        <v>30</v>
      </c>
      <c r="K61" s="54">
        <v>60</v>
      </c>
      <c r="L61" s="54">
        <v>4</v>
      </c>
      <c r="M61" s="54" t="s">
        <v>38</v>
      </c>
      <c r="N61" s="54" t="s">
        <v>54</v>
      </c>
      <c r="O61" s="53" t="s">
        <v>334</v>
      </c>
      <c r="P61" s="45"/>
      <c r="Q61" s="45"/>
      <c r="R61" s="45"/>
      <c r="S61" s="45"/>
      <c r="T61" s="45"/>
      <c r="U61" s="45"/>
      <c r="V61" s="45"/>
      <c r="W61" s="45"/>
      <c r="X61" s="45"/>
    </row>
    <row r="62" spans="1:24" ht="18" customHeight="1" x14ac:dyDescent="0.2">
      <c r="A62" s="51" t="s">
        <v>335</v>
      </c>
      <c r="B62" s="122"/>
      <c r="C62" s="53"/>
      <c r="D62" s="7" t="s">
        <v>327</v>
      </c>
      <c r="E62" s="53" t="s">
        <v>336</v>
      </c>
      <c r="F62" s="54">
        <v>2</v>
      </c>
      <c r="G62" s="54">
        <v>2</v>
      </c>
      <c r="H62" s="54">
        <v>15</v>
      </c>
      <c r="I62" s="54">
        <v>30</v>
      </c>
      <c r="J62" s="54">
        <v>30</v>
      </c>
      <c r="K62" s="54">
        <v>60</v>
      </c>
      <c r="L62" s="54">
        <v>4</v>
      </c>
      <c r="M62" s="54" t="s">
        <v>43</v>
      </c>
      <c r="N62" s="54" t="s">
        <v>51</v>
      </c>
      <c r="O62" s="53" t="s">
        <v>337</v>
      </c>
      <c r="P62" s="45"/>
      <c r="Q62" s="45"/>
      <c r="R62" s="45"/>
      <c r="S62" s="45"/>
      <c r="T62" s="45"/>
      <c r="U62" s="45"/>
      <c r="V62" s="45"/>
      <c r="W62" s="45"/>
      <c r="X62" s="45"/>
    </row>
    <row r="63" spans="1:24" ht="18" customHeight="1" x14ac:dyDescent="0.2">
      <c r="A63" s="51" t="s">
        <v>338</v>
      </c>
      <c r="B63" s="123"/>
      <c r="C63" s="53"/>
      <c r="D63" s="53" t="s">
        <v>324</v>
      </c>
      <c r="E63" s="53" t="s">
        <v>339</v>
      </c>
      <c r="F63" s="54">
        <v>2</v>
      </c>
      <c r="G63" s="54">
        <v>2</v>
      </c>
      <c r="H63" s="54">
        <v>15</v>
      </c>
      <c r="I63" s="54">
        <v>30</v>
      </c>
      <c r="J63" s="54">
        <v>30</v>
      </c>
      <c r="K63" s="54">
        <v>60</v>
      </c>
      <c r="L63" s="54">
        <v>4</v>
      </c>
      <c r="M63" s="54" t="s">
        <v>38</v>
      </c>
      <c r="N63" s="54" t="s">
        <v>51</v>
      </c>
      <c r="O63" s="53" t="s">
        <v>337</v>
      </c>
      <c r="P63" s="45"/>
      <c r="Q63" s="45"/>
      <c r="R63" s="45"/>
      <c r="S63" s="45"/>
      <c r="T63" s="45"/>
      <c r="U63" s="45"/>
      <c r="V63" s="45"/>
      <c r="W63" s="45"/>
      <c r="X63" s="45"/>
    </row>
    <row r="64" spans="1:24" ht="18" customHeight="1" x14ac:dyDescent="0.2">
      <c r="A64" s="51" t="s">
        <v>340</v>
      </c>
      <c r="B64" s="54"/>
      <c r="C64" s="53"/>
      <c r="D64" s="53"/>
      <c r="E64" s="53" t="s">
        <v>341</v>
      </c>
      <c r="F64" s="54"/>
      <c r="G64" s="57"/>
      <c r="H64" s="54"/>
      <c r="I64" s="54"/>
      <c r="J64" s="54"/>
      <c r="K64" s="54"/>
      <c r="L64" s="54">
        <v>1</v>
      </c>
      <c r="M64" s="54"/>
      <c r="N64" s="54">
        <v>6</v>
      </c>
      <c r="O64" s="53"/>
      <c r="P64" s="45"/>
      <c r="Q64" s="45"/>
      <c r="R64" s="45"/>
      <c r="S64" s="45"/>
      <c r="T64" s="45"/>
      <c r="U64" s="45"/>
      <c r="V64" s="45"/>
      <c r="W64" s="45"/>
      <c r="X64" s="45"/>
    </row>
    <row r="65" spans="1:24" ht="18" customHeight="1" x14ac:dyDescent="0.2">
      <c r="A65" s="51"/>
      <c r="B65" s="57"/>
      <c r="C65" s="60"/>
      <c r="D65" s="60"/>
      <c r="E65" s="60" t="s">
        <v>234</v>
      </c>
      <c r="F65" s="57">
        <v>10</v>
      </c>
      <c r="G65" s="57">
        <v>13</v>
      </c>
      <c r="H65" s="57"/>
      <c r="I65" s="57">
        <v>150</v>
      </c>
      <c r="J65" s="57">
        <v>195</v>
      </c>
      <c r="K65" s="57">
        <v>345</v>
      </c>
      <c r="L65" s="57">
        <v>24</v>
      </c>
      <c r="M65" s="57"/>
      <c r="N65" s="57"/>
      <c r="O65" s="53"/>
      <c r="P65" s="45"/>
      <c r="Q65" s="45"/>
      <c r="R65" s="45"/>
      <c r="S65" s="45"/>
      <c r="T65" s="45"/>
      <c r="U65" s="45"/>
      <c r="V65" s="45"/>
      <c r="W65" s="45"/>
      <c r="X65" s="45"/>
    </row>
    <row r="66" spans="1:24" ht="18" customHeight="1" x14ac:dyDescent="0.2">
      <c r="A66" s="68"/>
      <c r="B66" s="69"/>
      <c r="C66" s="69"/>
      <c r="D66" s="69"/>
      <c r="E66" s="69"/>
      <c r="F66" s="54"/>
      <c r="G66" s="54"/>
      <c r="H66" s="54"/>
      <c r="I66" s="54"/>
      <c r="J66" s="54"/>
      <c r="K66" s="54"/>
      <c r="L66" s="54"/>
      <c r="M66" s="54"/>
      <c r="N66" s="54"/>
      <c r="O66" s="53"/>
      <c r="P66" s="45"/>
      <c r="Q66" s="45"/>
      <c r="R66" s="45"/>
      <c r="S66" s="45"/>
      <c r="T66" s="45"/>
      <c r="U66" s="45"/>
      <c r="V66" s="45"/>
      <c r="W66" s="45"/>
      <c r="X66" s="45"/>
    </row>
    <row r="67" spans="1:24" ht="15.75" customHeight="1" x14ac:dyDescent="0.2">
      <c r="A67" s="128" t="s">
        <v>342</v>
      </c>
      <c r="B67" s="106"/>
      <c r="C67" s="106"/>
      <c r="D67" s="106"/>
      <c r="E67" s="106"/>
      <c r="F67" s="106"/>
      <c r="G67" s="106"/>
      <c r="H67" s="106"/>
      <c r="I67" s="106"/>
      <c r="J67" s="106"/>
      <c r="K67" s="106"/>
      <c r="L67" s="106"/>
      <c r="M67" s="106"/>
      <c r="N67" s="107"/>
      <c r="O67" s="72"/>
      <c r="P67" s="45"/>
      <c r="Q67" s="45"/>
      <c r="R67" s="45"/>
      <c r="S67" s="45"/>
      <c r="T67" s="45"/>
      <c r="U67" s="45"/>
      <c r="V67" s="45"/>
      <c r="W67" s="45"/>
      <c r="X67" s="45"/>
    </row>
    <row r="68" spans="1:24" ht="15.75" customHeight="1" x14ac:dyDescent="0.2">
      <c r="A68" s="51" t="s">
        <v>343</v>
      </c>
      <c r="B68" s="124" t="s">
        <v>344</v>
      </c>
      <c r="C68" s="69" t="s">
        <v>345</v>
      </c>
      <c r="D68" s="69" t="s">
        <v>346</v>
      </c>
      <c r="E68" s="69" t="s">
        <v>347</v>
      </c>
      <c r="F68" s="54">
        <v>1</v>
      </c>
      <c r="G68" s="54">
        <v>1</v>
      </c>
      <c r="H68" s="54">
        <v>15</v>
      </c>
      <c r="I68" s="54">
        <v>15</v>
      </c>
      <c r="J68" s="54">
        <v>15</v>
      </c>
      <c r="K68" s="54">
        <v>30</v>
      </c>
      <c r="L68" s="54">
        <v>2</v>
      </c>
      <c r="M68" s="54" t="s">
        <v>43</v>
      </c>
      <c r="N68" s="54" t="s">
        <v>69</v>
      </c>
      <c r="O68" s="53"/>
      <c r="P68" s="45"/>
      <c r="Q68" s="45"/>
      <c r="R68" s="45"/>
      <c r="S68" s="45"/>
      <c r="T68" s="45"/>
      <c r="U68" s="45"/>
      <c r="V68" s="45"/>
      <c r="W68" s="45"/>
      <c r="X68" s="45"/>
    </row>
    <row r="69" spans="1:24" ht="15.75" customHeight="1" x14ac:dyDescent="0.2">
      <c r="A69" s="51" t="s">
        <v>348</v>
      </c>
      <c r="B69" s="122"/>
      <c r="C69" s="69"/>
      <c r="D69" s="69" t="s">
        <v>345</v>
      </c>
      <c r="E69" s="69" t="s">
        <v>349</v>
      </c>
      <c r="F69" s="54">
        <v>1</v>
      </c>
      <c r="G69" s="54">
        <v>1</v>
      </c>
      <c r="H69" s="54">
        <v>15</v>
      </c>
      <c r="I69" s="54">
        <v>15</v>
      </c>
      <c r="J69" s="54">
        <v>15</v>
      </c>
      <c r="K69" s="54">
        <v>30</v>
      </c>
      <c r="L69" s="54">
        <v>2</v>
      </c>
      <c r="M69" s="54" t="s">
        <v>43</v>
      </c>
      <c r="N69" s="54" t="s">
        <v>54</v>
      </c>
      <c r="O69" s="53"/>
      <c r="P69" s="45"/>
      <c r="Q69" s="45"/>
      <c r="R69" s="45"/>
      <c r="S69" s="45"/>
      <c r="T69" s="45"/>
      <c r="U69" s="45"/>
      <c r="V69" s="45"/>
      <c r="W69" s="45"/>
      <c r="X69" s="45"/>
    </row>
    <row r="70" spans="1:24" ht="15.75" customHeight="1" x14ac:dyDescent="0.2">
      <c r="A70" s="51" t="s">
        <v>350</v>
      </c>
      <c r="B70" s="122"/>
      <c r="C70" s="69"/>
      <c r="D70" s="69" t="s">
        <v>345</v>
      </c>
      <c r="E70" s="69" t="s">
        <v>351</v>
      </c>
      <c r="F70" s="54">
        <v>0</v>
      </c>
      <c r="G70" s="54">
        <v>2</v>
      </c>
      <c r="H70" s="54">
        <v>15</v>
      </c>
      <c r="I70" s="54">
        <v>0</v>
      </c>
      <c r="J70" s="54">
        <v>30</v>
      </c>
      <c r="K70" s="54">
        <v>30</v>
      </c>
      <c r="L70" s="54">
        <v>2</v>
      </c>
      <c r="M70" s="54" t="s">
        <v>352</v>
      </c>
      <c r="N70" s="54" t="s">
        <v>69</v>
      </c>
      <c r="O70" s="53"/>
      <c r="P70" s="45"/>
      <c r="Q70" s="45"/>
      <c r="R70" s="45"/>
      <c r="S70" s="45"/>
      <c r="T70" s="45"/>
      <c r="U70" s="45"/>
      <c r="V70" s="45"/>
      <c r="W70" s="45"/>
      <c r="X70" s="45"/>
    </row>
    <row r="71" spans="1:24" ht="15.75" customHeight="1" x14ac:dyDescent="0.2">
      <c r="A71" s="51" t="s">
        <v>353</v>
      </c>
      <c r="B71" s="122"/>
      <c r="C71" s="69"/>
      <c r="D71" s="69" t="s">
        <v>345</v>
      </c>
      <c r="E71" s="69" t="s">
        <v>354</v>
      </c>
      <c r="F71" s="54">
        <v>0</v>
      </c>
      <c r="G71" s="54">
        <v>2</v>
      </c>
      <c r="H71" s="54">
        <v>15</v>
      </c>
      <c r="I71" s="54">
        <v>0</v>
      </c>
      <c r="J71" s="54">
        <v>30</v>
      </c>
      <c r="K71" s="54">
        <v>30</v>
      </c>
      <c r="L71" s="54">
        <v>2</v>
      </c>
      <c r="M71" s="54" t="s">
        <v>352</v>
      </c>
      <c r="N71" s="54" t="s">
        <v>54</v>
      </c>
      <c r="O71" s="53"/>
      <c r="P71" s="45"/>
      <c r="Q71" s="45"/>
      <c r="R71" s="45"/>
      <c r="S71" s="45"/>
      <c r="T71" s="45"/>
      <c r="U71" s="45"/>
      <c r="V71" s="45"/>
      <c r="W71" s="45"/>
      <c r="X71" s="45"/>
    </row>
    <row r="72" spans="1:24" ht="15.75" customHeight="1" x14ac:dyDescent="0.2">
      <c r="A72" s="51" t="s">
        <v>355</v>
      </c>
      <c r="B72" s="122"/>
      <c r="C72" s="69"/>
      <c r="D72" s="69" t="s">
        <v>345</v>
      </c>
      <c r="E72" s="69" t="s">
        <v>356</v>
      </c>
      <c r="F72" s="54">
        <v>1</v>
      </c>
      <c r="G72" s="54">
        <v>1</v>
      </c>
      <c r="H72" s="54">
        <v>15</v>
      </c>
      <c r="I72" s="54">
        <v>15</v>
      </c>
      <c r="J72" s="54">
        <v>15</v>
      </c>
      <c r="K72" s="54">
        <v>30</v>
      </c>
      <c r="L72" s="54">
        <v>2</v>
      </c>
      <c r="M72" s="54" t="s">
        <v>352</v>
      </c>
      <c r="N72" s="54" t="s">
        <v>54</v>
      </c>
      <c r="O72" s="53"/>
      <c r="P72" s="45"/>
      <c r="Q72" s="45"/>
      <c r="R72" s="45"/>
      <c r="S72" s="45"/>
      <c r="T72" s="45"/>
      <c r="U72" s="45"/>
      <c r="V72" s="45"/>
      <c r="W72" s="45"/>
      <c r="X72" s="45"/>
    </row>
    <row r="73" spans="1:24" ht="15.75" customHeight="1" x14ac:dyDescent="0.2">
      <c r="A73" s="51" t="s">
        <v>357</v>
      </c>
      <c r="B73" s="123"/>
      <c r="C73" s="69"/>
      <c r="D73" s="69" t="s">
        <v>345</v>
      </c>
      <c r="E73" s="69" t="s">
        <v>358</v>
      </c>
      <c r="F73" s="54">
        <v>1</v>
      </c>
      <c r="G73" s="54">
        <v>1</v>
      </c>
      <c r="H73" s="54">
        <v>15</v>
      </c>
      <c r="I73" s="54">
        <v>15</v>
      </c>
      <c r="J73" s="54">
        <v>15</v>
      </c>
      <c r="K73" s="54">
        <v>30</v>
      </c>
      <c r="L73" s="54">
        <v>2</v>
      </c>
      <c r="M73" s="54" t="s">
        <v>43</v>
      </c>
      <c r="N73" s="54" t="s">
        <v>54</v>
      </c>
      <c r="O73" s="53"/>
      <c r="P73" s="45"/>
      <c r="Q73" s="45"/>
      <c r="R73" s="45"/>
      <c r="S73" s="45"/>
      <c r="T73" s="45"/>
      <c r="U73" s="45"/>
      <c r="V73" s="45"/>
      <c r="W73" s="45"/>
      <c r="X73" s="45"/>
    </row>
    <row r="74" spans="1:24" ht="15.75" customHeight="1" x14ac:dyDescent="0.2">
      <c r="A74" s="56" t="s">
        <v>359</v>
      </c>
      <c r="B74" s="124" t="s">
        <v>360</v>
      </c>
      <c r="C74" s="69"/>
      <c r="D74" s="69" t="s">
        <v>361</v>
      </c>
      <c r="E74" s="69" t="s">
        <v>362</v>
      </c>
      <c r="F74" s="54">
        <v>1</v>
      </c>
      <c r="G74" s="54">
        <v>2</v>
      </c>
      <c r="H74" s="54">
        <v>15</v>
      </c>
      <c r="I74" s="54">
        <v>15</v>
      </c>
      <c r="J74" s="54">
        <v>30</v>
      </c>
      <c r="K74" s="54">
        <v>45</v>
      </c>
      <c r="L74" s="54">
        <v>2</v>
      </c>
      <c r="M74" s="54" t="s">
        <v>352</v>
      </c>
      <c r="N74" s="54" t="s">
        <v>69</v>
      </c>
      <c r="O74" s="53" t="s">
        <v>363</v>
      </c>
      <c r="P74" s="45"/>
      <c r="Q74" s="45"/>
      <c r="R74" s="45"/>
      <c r="S74" s="45"/>
      <c r="T74" s="45"/>
      <c r="U74" s="45"/>
      <c r="V74" s="45"/>
      <c r="W74" s="45"/>
      <c r="X74" s="45"/>
    </row>
    <row r="75" spans="1:24" ht="15.75" customHeight="1" x14ac:dyDescent="0.2">
      <c r="A75" s="56" t="s">
        <v>364</v>
      </c>
      <c r="B75" s="122"/>
      <c r="C75" s="69"/>
      <c r="D75" s="69" t="s">
        <v>346</v>
      </c>
      <c r="E75" s="69" t="s">
        <v>365</v>
      </c>
      <c r="F75" s="54">
        <v>0</v>
      </c>
      <c r="G75" s="54">
        <v>4</v>
      </c>
      <c r="H75" s="54">
        <v>15</v>
      </c>
      <c r="I75" s="54">
        <v>0</v>
      </c>
      <c r="J75" s="54">
        <v>60</v>
      </c>
      <c r="K75" s="54">
        <v>60</v>
      </c>
      <c r="L75" s="54">
        <v>4</v>
      </c>
      <c r="M75" s="54" t="s">
        <v>352</v>
      </c>
      <c r="N75" s="54" t="s">
        <v>51</v>
      </c>
      <c r="O75" s="53"/>
      <c r="P75" s="45"/>
      <c r="Q75" s="45"/>
      <c r="R75" s="45"/>
      <c r="S75" s="45"/>
      <c r="T75" s="45"/>
      <c r="U75" s="45"/>
      <c r="V75" s="45"/>
      <c r="W75" s="45"/>
      <c r="X75" s="45"/>
    </row>
    <row r="76" spans="1:24" ht="15.75" customHeight="1" x14ac:dyDescent="0.2">
      <c r="A76" s="56" t="s">
        <v>366</v>
      </c>
      <c r="B76" s="122"/>
      <c r="C76" s="69"/>
      <c r="D76" s="69" t="s">
        <v>345</v>
      </c>
      <c r="E76" s="69" t="s">
        <v>367</v>
      </c>
      <c r="F76" s="54">
        <v>1</v>
      </c>
      <c r="G76" s="54">
        <v>2</v>
      </c>
      <c r="H76" s="54">
        <v>15</v>
      </c>
      <c r="I76" s="54">
        <v>15</v>
      </c>
      <c r="J76" s="54">
        <v>30</v>
      </c>
      <c r="K76" s="54">
        <v>45</v>
      </c>
      <c r="L76" s="54">
        <v>4</v>
      </c>
      <c r="M76" s="54" t="s">
        <v>352</v>
      </c>
      <c r="N76" s="54" t="s">
        <v>51</v>
      </c>
      <c r="O76" s="53" t="s">
        <v>368</v>
      </c>
      <c r="P76" s="45"/>
      <c r="Q76" s="45"/>
      <c r="R76" s="45"/>
      <c r="S76" s="45"/>
      <c r="T76" s="45"/>
      <c r="U76" s="45"/>
      <c r="V76" s="45"/>
      <c r="W76" s="45"/>
      <c r="X76" s="45"/>
    </row>
    <row r="77" spans="1:24" ht="15.75" customHeight="1" x14ac:dyDescent="0.2">
      <c r="A77" s="56" t="s">
        <v>369</v>
      </c>
      <c r="B77" s="122"/>
      <c r="C77" s="69"/>
      <c r="D77" s="69" t="s">
        <v>346</v>
      </c>
      <c r="E77" s="69" t="s">
        <v>251</v>
      </c>
      <c r="F77" s="54">
        <v>0</v>
      </c>
      <c r="G77" s="54">
        <v>1</v>
      </c>
      <c r="H77" s="54">
        <v>15</v>
      </c>
      <c r="I77" s="54">
        <v>0</v>
      </c>
      <c r="J77" s="54">
        <v>15</v>
      </c>
      <c r="K77" s="54">
        <v>15</v>
      </c>
      <c r="L77" s="54">
        <v>1</v>
      </c>
      <c r="M77" s="54" t="s">
        <v>370</v>
      </c>
      <c r="N77" s="54" t="s">
        <v>51</v>
      </c>
      <c r="O77" s="53"/>
      <c r="P77" s="45"/>
      <c r="Q77" s="45"/>
      <c r="R77" s="45"/>
      <c r="S77" s="45"/>
      <c r="T77" s="45"/>
      <c r="U77" s="45"/>
      <c r="V77" s="45"/>
      <c r="W77" s="45"/>
      <c r="X77" s="45"/>
    </row>
    <row r="78" spans="1:24" ht="15.75" customHeight="1" x14ac:dyDescent="0.2">
      <c r="A78" s="56" t="s">
        <v>371</v>
      </c>
      <c r="B78" s="123"/>
      <c r="C78" s="69"/>
      <c r="D78" s="69"/>
      <c r="E78" s="69" t="s">
        <v>372</v>
      </c>
      <c r="F78" s="54"/>
      <c r="G78" s="54"/>
      <c r="H78" s="54"/>
      <c r="I78" s="54"/>
      <c r="J78" s="54"/>
      <c r="K78" s="54"/>
      <c r="L78" s="54">
        <v>1</v>
      </c>
      <c r="M78" s="54"/>
      <c r="N78" s="54">
        <v>6</v>
      </c>
      <c r="O78" s="53"/>
      <c r="P78" s="45"/>
      <c r="Q78" s="45"/>
      <c r="R78" s="45"/>
      <c r="S78" s="45"/>
      <c r="T78" s="45"/>
      <c r="U78" s="45"/>
      <c r="V78" s="45"/>
      <c r="W78" s="45"/>
      <c r="X78" s="45"/>
    </row>
    <row r="79" spans="1:24" ht="15.75" customHeight="1" x14ac:dyDescent="0.2">
      <c r="A79" s="51"/>
      <c r="B79" s="57"/>
      <c r="C79" s="73"/>
      <c r="D79" s="73"/>
      <c r="E79" s="73" t="s">
        <v>234</v>
      </c>
      <c r="F79" s="57">
        <v>6</v>
      </c>
      <c r="G79" s="57">
        <v>17</v>
      </c>
      <c r="H79" s="57"/>
      <c r="I79" s="57">
        <v>90</v>
      </c>
      <c r="J79" s="57">
        <v>255</v>
      </c>
      <c r="K79" s="57">
        <v>345</v>
      </c>
      <c r="L79" s="57">
        <v>24</v>
      </c>
      <c r="M79" s="54"/>
      <c r="N79" s="54"/>
      <c r="O79" s="53"/>
      <c r="P79" s="45"/>
      <c r="Q79" s="45"/>
      <c r="R79" s="45"/>
      <c r="S79" s="45"/>
      <c r="T79" s="45"/>
      <c r="U79" s="45"/>
      <c r="V79" s="45"/>
      <c r="W79" s="45"/>
      <c r="X79" s="45"/>
    </row>
    <row r="80" spans="1:24" ht="15.75" customHeight="1" x14ac:dyDescent="0.2">
      <c r="A80" s="68"/>
      <c r="B80" s="69"/>
      <c r="C80" s="69"/>
      <c r="D80" s="69"/>
      <c r="E80" s="69"/>
      <c r="F80" s="54"/>
      <c r="G80" s="54"/>
      <c r="H80" s="54"/>
      <c r="I80" s="54"/>
      <c r="J80" s="54"/>
      <c r="K80" s="54"/>
      <c r="L80" s="54"/>
      <c r="M80" s="54"/>
      <c r="N80" s="54"/>
      <c r="O80" s="53"/>
      <c r="P80" s="45"/>
      <c r="Q80" s="45"/>
      <c r="R80" s="45"/>
      <c r="S80" s="45"/>
      <c r="T80" s="45"/>
      <c r="U80" s="45"/>
      <c r="V80" s="45"/>
      <c r="W80" s="45"/>
      <c r="X80" s="45"/>
    </row>
    <row r="81" spans="1:24" ht="15.75" customHeight="1" x14ac:dyDescent="0.2">
      <c r="A81" s="128" t="s">
        <v>373</v>
      </c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7"/>
      <c r="O81" s="72"/>
      <c r="P81" s="45"/>
      <c r="Q81" s="45"/>
      <c r="R81" s="45"/>
      <c r="S81" s="45"/>
      <c r="T81" s="45"/>
      <c r="U81" s="45"/>
      <c r="V81" s="45"/>
      <c r="W81" s="45"/>
      <c r="X81" s="45"/>
    </row>
    <row r="82" spans="1:24" ht="15.75" customHeight="1" x14ac:dyDescent="0.2">
      <c r="A82" s="51" t="s">
        <v>374</v>
      </c>
      <c r="B82" s="124" t="s">
        <v>375</v>
      </c>
      <c r="C82" s="53"/>
      <c r="D82" s="53"/>
      <c r="E82" s="53" t="s">
        <v>376</v>
      </c>
      <c r="F82" s="54">
        <v>2</v>
      </c>
      <c r="G82" s="54">
        <v>0</v>
      </c>
      <c r="H82" s="54">
        <v>15</v>
      </c>
      <c r="I82" s="54">
        <v>30</v>
      </c>
      <c r="J82" s="54">
        <v>0</v>
      </c>
      <c r="K82" s="54">
        <v>30</v>
      </c>
      <c r="L82" s="54">
        <v>2</v>
      </c>
      <c r="M82" s="54" t="s">
        <v>43</v>
      </c>
      <c r="N82" s="54" t="s">
        <v>69</v>
      </c>
      <c r="O82" s="54"/>
      <c r="P82" s="45"/>
      <c r="Q82" s="45"/>
      <c r="R82" s="45"/>
      <c r="S82" s="45"/>
      <c r="T82" s="45"/>
      <c r="U82" s="45"/>
      <c r="V82" s="45"/>
      <c r="W82" s="45"/>
      <c r="X82" s="45"/>
    </row>
    <row r="83" spans="1:24" ht="15.75" customHeight="1" x14ac:dyDescent="0.2">
      <c r="A83" s="51" t="s">
        <v>377</v>
      </c>
      <c r="B83" s="122"/>
      <c r="C83" s="53"/>
      <c r="D83" s="53"/>
      <c r="E83" s="53" t="s">
        <v>378</v>
      </c>
      <c r="F83" s="54">
        <v>0</v>
      </c>
      <c r="G83" s="54">
        <v>3</v>
      </c>
      <c r="H83" s="54">
        <v>15</v>
      </c>
      <c r="I83" s="54">
        <v>0</v>
      </c>
      <c r="J83" s="54">
        <v>45</v>
      </c>
      <c r="K83" s="54">
        <v>45</v>
      </c>
      <c r="L83" s="54">
        <v>3</v>
      </c>
      <c r="M83" s="54" t="s">
        <v>38</v>
      </c>
      <c r="N83" s="54" t="s">
        <v>69</v>
      </c>
      <c r="O83" s="54"/>
      <c r="P83" s="45"/>
      <c r="Q83" s="45"/>
      <c r="R83" s="45"/>
      <c r="S83" s="45"/>
      <c r="T83" s="45"/>
      <c r="U83" s="45"/>
      <c r="V83" s="45"/>
      <c r="W83" s="45"/>
      <c r="X83" s="45"/>
    </row>
    <row r="84" spans="1:24" ht="15.75" customHeight="1" x14ac:dyDescent="0.2">
      <c r="A84" s="51" t="s">
        <v>379</v>
      </c>
      <c r="B84" s="122"/>
      <c r="C84" s="53"/>
      <c r="D84" s="53"/>
      <c r="E84" s="53" t="s">
        <v>380</v>
      </c>
      <c r="F84" s="54">
        <v>0</v>
      </c>
      <c r="G84" s="54">
        <v>2</v>
      </c>
      <c r="H84" s="54">
        <v>15</v>
      </c>
      <c r="I84" s="54">
        <v>0</v>
      </c>
      <c r="J84" s="54">
        <v>30</v>
      </c>
      <c r="K84" s="54">
        <v>30</v>
      </c>
      <c r="L84" s="54">
        <v>2</v>
      </c>
      <c r="M84" s="54" t="s">
        <v>38</v>
      </c>
      <c r="N84" s="54" t="s">
        <v>69</v>
      </c>
      <c r="O84" s="54"/>
      <c r="P84" s="45"/>
      <c r="Q84" s="45"/>
      <c r="R84" s="45"/>
      <c r="S84" s="45"/>
      <c r="T84" s="45"/>
      <c r="U84" s="45"/>
      <c r="V84" s="45"/>
      <c r="W84" s="45"/>
      <c r="X84" s="45"/>
    </row>
    <row r="85" spans="1:24" ht="15.75" customHeight="1" x14ac:dyDescent="0.2">
      <c r="A85" s="51" t="s">
        <v>381</v>
      </c>
      <c r="B85" s="122"/>
      <c r="C85" s="53"/>
      <c r="D85" s="53"/>
      <c r="E85" s="53" t="s">
        <v>382</v>
      </c>
      <c r="F85" s="54">
        <v>1</v>
      </c>
      <c r="G85" s="54">
        <v>0</v>
      </c>
      <c r="H85" s="54">
        <v>15</v>
      </c>
      <c r="I85" s="54">
        <v>15</v>
      </c>
      <c r="J85" s="54">
        <v>0</v>
      </c>
      <c r="K85" s="54">
        <v>15</v>
      </c>
      <c r="L85" s="54">
        <v>1</v>
      </c>
      <c r="M85" s="54" t="s">
        <v>43</v>
      </c>
      <c r="N85" s="54" t="s">
        <v>54</v>
      </c>
      <c r="O85" s="54"/>
      <c r="P85" s="45"/>
      <c r="Q85" s="45"/>
      <c r="R85" s="45"/>
      <c r="S85" s="45"/>
      <c r="T85" s="45"/>
      <c r="U85" s="45"/>
      <c r="V85" s="45"/>
      <c r="W85" s="45"/>
      <c r="X85" s="45"/>
    </row>
    <row r="86" spans="1:24" ht="15.75" customHeight="1" x14ac:dyDescent="0.2">
      <c r="A86" s="51" t="s">
        <v>383</v>
      </c>
      <c r="B86" s="123"/>
      <c r="C86" s="53"/>
      <c r="D86" s="53"/>
      <c r="E86" s="53" t="s">
        <v>384</v>
      </c>
      <c r="F86" s="54">
        <v>0</v>
      </c>
      <c r="G86" s="54">
        <v>3</v>
      </c>
      <c r="H86" s="54">
        <v>15</v>
      </c>
      <c r="I86" s="54">
        <v>0</v>
      </c>
      <c r="J86" s="54">
        <v>45</v>
      </c>
      <c r="K86" s="54">
        <v>45</v>
      </c>
      <c r="L86" s="54">
        <v>3</v>
      </c>
      <c r="M86" s="54" t="s">
        <v>38</v>
      </c>
      <c r="N86" s="54" t="s">
        <v>54</v>
      </c>
      <c r="O86" s="54"/>
      <c r="P86" s="45"/>
      <c r="Q86" s="45"/>
      <c r="R86" s="45"/>
      <c r="S86" s="45"/>
      <c r="T86" s="45"/>
      <c r="U86" s="45"/>
      <c r="V86" s="45"/>
      <c r="W86" s="45"/>
      <c r="X86" s="45"/>
    </row>
    <row r="87" spans="1:24" ht="15.75" customHeight="1" x14ac:dyDescent="0.2">
      <c r="A87" s="56" t="s">
        <v>385</v>
      </c>
      <c r="B87" s="124" t="s">
        <v>386</v>
      </c>
      <c r="C87" s="53"/>
      <c r="D87" s="53"/>
      <c r="E87" s="53" t="s">
        <v>387</v>
      </c>
      <c r="F87" s="54">
        <v>0</v>
      </c>
      <c r="G87" s="54">
        <v>4</v>
      </c>
      <c r="H87" s="54">
        <v>15</v>
      </c>
      <c r="I87" s="54">
        <v>0</v>
      </c>
      <c r="J87" s="54">
        <v>60</v>
      </c>
      <c r="K87" s="54">
        <v>60</v>
      </c>
      <c r="L87" s="54">
        <v>4</v>
      </c>
      <c r="M87" s="54" t="s">
        <v>38</v>
      </c>
      <c r="N87" s="54" t="s">
        <v>54</v>
      </c>
      <c r="O87" s="54"/>
      <c r="P87" s="45"/>
      <c r="Q87" s="45"/>
      <c r="R87" s="45"/>
      <c r="S87" s="45"/>
      <c r="T87" s="45"/>
      <c r="U87" s="45"/>
      <c r="V87" s="45"/>
      <c r="W87" s="45"/>
      <c r="X87" s="45"/>
    </row>
    <row r="88" spans="1:24" ht="15.75" customHeight="1" x14ac:dyDescent="0.2">
      <c r="A88" s="56" t="s">
        <v>388</v>
      </c>
      <c r="B88" s="122"/>
      <c r="C88" s="53"/>
      <c r="D88" s="53"/>
      <c r="E88" s="53" t="s">
        <v>389</v>
      </c>
      <c r="F88" s="54">
        <v>0</v>
      </c>
      <c r="G88" s="54">
        <v>4</v>
      </c>
      <c r="H88" s="54">
        <v>15</v>
      </c>
      <c r="I88" s="54">
        <v>0</v>
      </c>
      <c r="J88" s="54">
        <v>60</v>
      </c>
      <c r="K88" s="54">
        <v>60</v>
      </c>
      <c r="L88" s="54">
        <v>4</v>
      </c>
      <c r="M88" s="54" t="s">
        <v>38</v>
      </c>
      <c r="N88" s="54" t="s">
        <v>51</v>
      </c>
      <c r="O88" s="54"/>
      <c r="P88" s="45"/>
      <c r="Q88" s="45"/>
      <c r="R88" s="45"/>
      <c r="S88" s="45"/>
      <c r="T88" s="45"/>
      <c r="U88" s="45"/>
      <c r="V88" s="45"/>
      <c r="W88" s="45"/>
      <c r="X88" s="45"/>
    </row>
    <row r="89" spans="1:24" ht="15.75" customHeight="1" x14ac:dyDescent="0.2">
      <c r="A89" s="56" t="s">
        <v>390</v>
      </c>
      <c r="B89" s="123"/>
      <c r="C89" s="53"/>
      <c r="D89" s="53"/>
      <c r="E89" s="53" t="s">
        <v>391</v>
      </c>
      <c r="F89" s="54">
        <v>0</v>
      </c>
      <c r="G89" s="54">
        <v>4</v>
      </c>
      <c r="H89" s="54">
        <v>15</v>
      </c>
      <c r="I89" s="54">
        <v>0</v>
      </c>
      <c r="J89" s="54">
        <v>60</v>
      </c>
      <c r="K89" s="54">
        <v>60</v>
      </c>
      <c r="L89" s="54">
        <v>4</v>
      </c>
      <c r="M89" s="54" t="s">
        <v>38</v>
      </c>
      <c r="N89" s="54" t="s">
        <v>51</v>
      </c>
      <c r="O89" s="54"/>
      <c r="P89" s="45"/>
      <c r="Q89" s="45"/>
      <c r="R89" s="45"/>
      <c r="S89" s="45"/>
      <c r="T89" s="45"/>
      <c r="U89" s="45"/>
      <c r="V89" s="45"/>
      <c r="W89" s="45"/>
      <c r="X89" s="45"/>
    </row>
    <row r="90" spans="1:24" ht="15.75" customHeight="1" x14ac:dyDescent="0.2">
      <c r="A90" s="51" t="s">
        <v>392</v>
      </c>
      <c r="B90" s="54"/>
      <c r="C90" s="53"/>
      <c r="D90" s="53"/>
      <c r="E90" s="53" t="s">
        <v>393</v>
      </c>
      <c r="F90" s="54"/>
      <c r="G90" s="54"/>
      <c r="H90" s="54"/>
      <c r="I90" s="54"/>
      <c r="J90" s="54"/>
      <c r="K90" s="54"/>
      <c r="L90" s="54">
        <v>1</v>
      </c>
      <c r="M90" s="54"/>
      <c r="N90" s="54" t="s">
        <v>51</v>
      </c>
      <c r="O90" s="54"/>
      <c r="P90" s="45"/>
      <c r="Q90" s="45"/>
      <c r="R90" s="45"/>
      <c r="S90" s="45"/>
      <c r="T90" s="45"/>
      <c r="U90" s="45"/>
      <c r="V90" s="45"/>
      <c r="W90" s="45"/>
      <c r="X90" s="45"/>
    </row>
    <row r="91" spans="1:24" ht="15.75" customHeight="1" x14ac:dyDescent="0.2">
      <c r="A91" s="51"/>
      <c r="B91" s="57"/>
      <c r="C91" s="60"/>
      <c r="D91" s="60"/>
      <c r="E91" s="60" t="s">
        <v>234</v>
      </c>
      <c r="F91" s="57">
        <v>3</v>
      </c>
      <c r="G91" s="57">
        <v>20</v>
      </c>
      <c r="H91" s="57"/>
      <c r="I91" s="57">
        <v>45</v>
      </c>
      <c r="J91" s="57">
        <v>300</v>
      </c>
      <c r="K91" s="57">
        <v>345</v>
      </c>
      <c r="L91" s="57">
        <v>24</v>
      </c>
      <c r="M91" s="57"/>
      <c r="N91" s="57"/>
      <c r="O91" s="57"/>
      <c r="P91" s="45"/>
      <c r="Q91" s="45"/>
      <c r="R91" s="45"/>
      <c r="S91" s="45"/>
      <c r="T91" s="45"/>
      <c r="U91" s="45"/>
      <c r="V91" s="45"/>
      <c r="W91" s="45"/>
      <c r="X91" s="45"/>
    </row>
    <row r="92" spans="1:24" ht="15.75" customHeight="1" x14ac:dyDescent="0.2">
      <c r="A92" s="68"/>
      <c r="B92" s="69"/>
      <c r="C92" s="69"/>
      <c r="D92" s="69"/>
      <c r="E92" s="69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45"/>
      <c r="Q92" s="45"/>
      <c r="R92" s="45"/>
      <c r="S92" s="45"/>
      <c r="T92" s="45"/>
      <c r="U92" s="45"/>
      <c r="V92" s="45"/>
      <c r="W92" s="45"/>
      <c r="X92" s="45"/>
    </row>
    <row r="93" spans="1:24" ht="15.75" customHeight="1" x14ac:dyDescent="0.2">
      <c r="A93" s="120" t="s">
        <v>394</v>
      </c>
      <c r="B93" s="106"/>
      <c r="C93" s="106"/>
      <c r="D93" s="106"/>
      <c r="E93" s="106"/>
      <c r="F93" s="106"/>
      <c r="G93" s="106"/>
      <c r="H93" s="106"/>
      <c r="I93" s="107"/>
      <c r="J93" s="63"/>
      <c r="K93" s="63"/>
      <c r="L93" s="63"/>
      <c r="M93" s="63"/>
      <c r="N93" s="64"/>
      <c r="O93" s="65"/>
      <c r="P93" s="45"/>
      <c r="Q93" s="45"/>
      <c r="R93" s="45"/>
      <c r="S93" s="45"/>
      <c r="T93" s="45"/>
      <c r="U93" s="45"/>
      <c r="V93" s="45"/>
      <c r="W93" s="45"/>
      <c r="X93" s="45"/>
    </row>
    <row r="94" spans="1:24" ht="15.75" customHeight="1" x14ac:dyDescent="0.2">
      <c r="A94" s="51" t="s">
        <v>395</v>
      </c>
      <c r="B94" s="124" t="s">
        <v>396</v>
      </c>
      <c r="C94" s="69"/>
      <c r="D94" s="69"/>
      <c r="E94" s="69" t="s">
        <v>397</v>
      </c>
      <c r="F94" s="54">
        <v>0</v>
      </c>
      <c r="G94" s="54">
        <v>2</v>
      </c>
      <c r="H94" s="54">
        <v>15</v>
      </c>
      <c r="I94" s="54">
        <v>0</v>
      </c>
      <c r="J94" s="54">
        <v>30</v>
      </c>
      <c r="K94" s="54">
        <v>30</v>
      </c>
      <c r="L94" s="54">
        <v>2</v>
      </c>
      <c r="M94" s="54" t="s">
        <v>43</v>
      </c>
      <c r="N94" s="54" t="s">
        <v>69</v>
      </c>
      <c r="O94" s="53" t="s">
        <v>398</v>
      </c>
      <c r="P94" s="45"/>
      <c r="Q94" s="45"/>
      <c r="R94" s="45"/>
      <c r="S94" s="45"/>
      <c r="T94" s="45"/>
      <c r="U94" s="45"/>
      <c r="V94" s="45"/>
      <c r="W94" s="45"/>
      <c r="X94" s="45"/>
    </row>
    <row r="95" spans="1:24" ht="15.75" customHeight="1" x14ac:dyDescent="0.2">
      <c r="A95" s="51" t="s">
        <v>399</v>
      </c>
      <c r="B95" s="122"/>
      <c r="C95" s="69"/>
      <c r="D95" s="69"/>
      <c r="E95" s="69" t="s">
        <v>400</v>
      </c>
      <c r="F95" s="54">
        <v>1</v>
      </c>
      <c r="G95" s="54">
        <v>1</v>
      </c>
      <c r="H95" s="54">
        <v>15</v>
      </c>
      <c r="I95" s="54">
        <v>15</v>
      </c>
      <c r="J95" s="54">
        <v>15</v>
      </c>
      <c r="K95" s="54">
        <v>30</v>
      </c>
      <c r="L95" s="54">
        <v>2</v>
      </c>
      <c r="M95" s="54" t="s">
        <v>38</v>
      </c>
      <c r="N95" s="54" t="s">
        <v>69</v>
      </c>
      <c r="O95" s="53"/>
      <c r="P95" s="45"/>
      <c r="Q95" s="45"/>
      <c r="R95" s="45"/>
      <c r="S95" s="45"/>
      <c r="T95" s="45"/>
      <c r="U95" s="45"/>
      <c r="V95" s="45"/>
      <c r="W95" s="45"/>
      <c r="X95" s="45"/>
    </row>
    <row r="96" spans="1:24" ht="15.75" customHeight="1" x14ac:dyDescent="0.2">
      <c r="A96" s="51" t="s">
        <v>401</v>
      </c>
      <c r="B96" s="122"/>
      <c r="C96" s="69"/>
      <c r="D96" s="69"/>
      <c r="E96" s="69" t="s">
        <v>402</v>
      </c>
      <c r="F96" s="54">
        <v>1</v>
      </c>
      <c r="G96" s="54">
        <v>2</v>
      </c>
      <c r="H96" s="54">
        <v>15</v>
      </c>
      <c r="I96" s="54">
        <v>15</v>
      </c>
      <c r="J96" s="54">
        <v>30</v>
      </c>
      <c r="K96" s="54">
        <v>45</v>
      </c>
      <c r="L96" s="54">
        <v>3</v>
      </c>
      <c r="M96" s="54" t="s">
        <v>38</v>
      </c>
      <c r="N96" s="54" t="s">
        <v>69</v>
      </c>
      <c r="O96" s="53"/>
      <c r="P96" s="45"/>
      <c r="Q96" s="45"/>
      <c r="R96" s="45"/>
      <c r="S96" s="45"/>
      <c r="T96" s="45"/>
      <c r="U96" s="45"/>
      <c r="V96" s="45"/>
      <c r="W96" s="45"/>
      <c r="X96" s="45"/>
    </row>
    <row r="97" spans="1:24" ht="15.75" customHeight="1" x14ac:dyDescent="0.2">
      <c r="A97" s="51" t="s">
        <v>403</v>
      </c>
      <c r="B97" s="122"/>
      <c r="C97" s="69"/>
      <c r="D97" s="69"/>
      <c r="E97" s="69" t="s">
        <v>404</v>
      </c>
      <c r="F97" s="54">
        <v>0</v>
      </c>
      <c r="G97" s="54">
        <v>3</v>
      </c>
      <c r="H97" s="54">
        <v>15</v>
      </c>
      <c r="I97" s="54">
        <v>0</v>
      </c>
      <c r="J97" s="54">
        <v>45</v>
      </c>
      <c r="K97" s="54">
        <v>45</v>
      </c>
      <c r="L97" s="54">
        <v>3</v>
      </c>
      <c r="M97" s="54" t="s">
        <v>38</v>
      </c>
      <c r="N97" s="54" t="s">
        <v>69</v>
      </c>
      <c r="O97" s="53" t="s">
        <v>405</v>
      </c>
      <c r="P97" s="45"/>
      <c r="Q97" s="45"/>
      <c r="R97" s="45"/>
      <c r="S97" s="45"/>
      <c r="T97" s="45"/>
      <c r="U97" s="45"/>
      <c r="V97" s="45"/>
      <c r="W97" s="45"/>
      <c r="X97" s="45"/>
    </row>
    <row r="98" spans="1:24" ht="15.75" customHeight="1" x14ac:dyDescent="0.2">
      <c r="A98" s="51" t="s">
        <v>406</v>
      </c>
      <c r="B98" s="123"/>
      <c r="C98" s="69"/>
      <c r="D98" s="69"/>
      <c r="E98" s="69" t="s">
        <v>407</v>
      </c>
      <c r="F98" s="54">
        <v>0</v>
      </c>
      <c r="G98" s="54">
        <v>2</v>
      </c>
      <c r="H98" s="54">
        <v>15</v>
      </c>
      <c r="I98" s="54">
        <v>0</v>
      </c>
      <c r="J98" s="54">
        <v>30</v>
      </c>
      <c r="K98" s="54">
        <v>30</v>
      </c>
      <c r="L98" s="54">
        <v>2</v>
      </c>
      <c r="M98" s="54" t="s">
        <v>38</v>
      </c>
      <c r="N98" s="54" t="s">
        <v>54</v>
      </c>
      <c r="O98" s="54"/>
      <c r="P98" s="45"/>
      <c r="Q98" s="45"/>
      <c r="R98" s="45"/>
      <c r="S98" s="45"/>
      <c r="T98" s="45"/>
      <c r="U98" s="45"/>
      <c r="V98" s="45"/>
      <c r="W98" s="45"/>
      <c r="X98" s="45"/>
    </row>
    <row r="99" spans="1:24" ht="15.75" customHeight="1" x14ac:dyDescent="0.2">
      <c r="A99" s="51" t="s">
        <v>408</v>
      </c>
      <c r="B99" s="124" t="s">
        <v>409</v>
      </c>
      <c r="C99" s="69"/>
      <c r="D99" s="69"/>
      <c r="E99" s="69" t="s">
        <v>410</v>
      </c>
      <c r="F99" s="54">
        <v>0</v>
      </c>
      <c r="G99" s="54">
        <v>3</v>
      </c>
      <c r="H99" s="54">
        <v>15</v>
      </c>
      <c r="I99" s="54">
        <v>0</v>
      </c>
      <c r="J99" s="54">
        <v>45</v>
      </c>
      <c r="K99" s="54">
        <v>45</v>
      </c>
      <c r="L99" s="54">
        <v>3</v>
      </c>
      <c r="M99" s="54" t="s">
        <v>43</v>
      </c>
      <c r="N99" s="54" t="s">
        <v>54</v>
      </c>
      <c r="O99" s="54"/>
      <c r="P99" s="45"/>
      <c r="Q99" s="45"/>
      <c r="R99" s="45"/>
      <c r="S99" s="45"/>
      <c r="T99" s="45"/>
      <c r="U99" s="45"/>
      <c r="V99" s="45"/>
      <c r="W99" s="45"/>
      <c r="X99" s="45"/>
    </row>
    <row r="100" spans="1:24" ht="15.75" customHeight="1" x14ac:dyDescent="0.2">
      <c r="A100" s="51" t="s">
        <v>411</v>
      </c>
      <c r="B100" s="122"/>
      <c r="C100" s="69"/>
      <c r="D100" s="69"/>
      <c r="E100" s="69" t="s">
        <v>412</v>
      </c>
      <c r="F100" s="54">
        <v>2</v>
      </c>
      <c r="G100" s="54">
        <v>2</v>
      </c>
      <c r="H100" s="54">
        <v>15</v>
      </c>
      <c r="I100" s="54">
        <v>30</v>
      </c>
      <c r="J100" s="54">
        <v>30</v>
      </c>
      <c r="K100" s="54">
        <v>60</v>
      </c>
      <c r="L100" s="54">
        <v>4</v>
      </c>
      <c r="M100" s="54" t="s">
        <v>43</v>
      </c>
      <c r="N100" s="54" t="s">
        <v>54</v>
      </c>
      <c r="O100" s="54"/>
      <c r="P100" s="45"/>
      <c r="Q100" s="45"/>
      <c r="R100" s="45"/>
      <c r="S100" s="45"/>
      <c r="T100" s="45"/>
      <c r="U100" s="45"/>
      <c r="V100" s="45"/>
      <c r="W100" s="45"/>
      <c r="X100" s="45"/>
    </row>
    <row r="101" spans="1:24" ht="15.75" customHeight="1" x14ac:dyDescent="0.2">
      <c r="A101" s="51" t="s">
        <v>413</v>
      </c>
      <c r="B101" s="122"/>
      <c r="C101" s="69"/>
      <c r="D101" s="69"/>
      <c r="E101" s="69" t="s">
        <v>414</v>
      </c>
      <c r="F101" s="54">
        <v>0</v>
      </c>
      <c r="G101" s="54">
        <v>2</v>
      </c>
      <c r="H101" s="54">
        <v>15</v>
      </c>
      <c r="I101" s="54">
        <v>0</v>
      </c>
      <c r="J101" s="54">
        <v>30</v>
      </c>
      <c r="K101" s="54">
        <v>30</v>
      </c>
      <c r="L101" s="54">
        <v>2</v>
      </c>
      <c r="M101" s="54" t="s">
        <v>38</v>
      </c>
      <c r="N101" s="54" t="s">
        <v>51</v>
      </c>
      <c r="O101" s="54"/>
      <c r="P101" s="45"/>
      <c r="Q101" s="45"/>
      <c r="R101" s="45"/>
      <c r="S101" s="45"/>
      <c r="T101" s="45"/>
      <c r="U101" s="45"/>
      <c r="V101" s="45"/>
      <c r="W101" s="45"/>
      <c r="X101" s="45"/>
    </row>
    <row r="102" spans="1:24" ht="15.75" customHeight="1" x14ac:dyDescent="0.2">
      <c r="A102" s="51" t="s">
        <v>415</v>
      </c>
      <c r="B102" s="122"/>
      <c r="C102" s="69"/>
      <c r="D102" s="69"/>
      <c r="E102" s="69" t="s">
        <v>416</v>
      </c>
      <c r="F102" s="54">
        <v>0</v>
      </c>
      <c r="G102" s="54">
        <v>2</v>
      </c>
      <c r="H102" s="54">
        <v>15</v>
      </c>
      <c r="I102" s="54">
        <v>0</v>
      </c>
      <c r="J102" s="54">
        <v>30</v>
      </c>
      <c r="K102" s="54">
        <v>30</v>
      </c>
      <c r="L102" s="54">
        <v>2</v>
      </c>
      <c r="M102" s="54" t="s">
        <v>38</v>
      </c>
      <c r="N102" s="54" t="s">
        <v>51</v>
      </c>
      <c r="O102" s="54"/>
      <c r="P102" s="45"/>
      <c r="Q102" s="45"/>
      <c r="R102" s="45"/>
      <c r="S102" s="45"/>
      <c r="T102" s="45"/>
      <c r="U102" s="45"/>
      <c r="V102" s="45"/>
      <c r="W102" s="45"/>
      <c r="X102" s="45"/>
    </row>
    <row r="103" spans="1:24" ht="15.75" customHeight="1" x14ac:dyDescent="0.2">
      <c r="A103" s="51" t="s">
        <v>417</v>
      </c>
      <c r="B103" s="54"/>
      <c r="C103" s="53"/>
      <c r="D103" s="53"/>
      <c r="E103" s="53" t="s">
        <v>418</v>
      </c>
      <c r="F103" s="54"/>
      <c r="G103" s="54"/>
      <c r="H103" s="54"/>
      <c r="I103" s="54"/>
      <c r="J103" s="54"/>
      <c r="K103" s="54"/>
      <c r="L103" s="54">
        <v>1</v>
      </c>
      <c r="M103" s="54"/>
      <c r="N103" s="54" t="s">
        <v>51</v>
      </c>
      <c r="O103" s="54"/>
      <c r="P103" s="45"/>
      <c r="Q103" s="45"/>
      <c r="R103" s="45"/>
      <c r="S103" s="45"/>
      <c r="T103" s="45"/>
      <c r="U103" s="45"/>
      <c r="V103" s="45"/>
      <c r="W103" s="45"/>
      <c r="X103" s="45"/>
    </row>
    <row r="104" spans="1:24" ht="15.75" customHeight="1" x14ac:dyDescent="0.2">
      <c r="A104" s="51"/>
      <c r="B104" s="57"/>
      <c r="C104" s="60"/>
      <c r="D104" s="60"/>
      <c r="E104" s="60" t="s">
        <v>234</v>
      </c>
      <c r="F104" s="57">
        <v>4</v>
      </c>
      <c r="G104" s="57">
        <v>19</v>
      </c>
      <c r="H104" s="57"/>
      <c r="I104" s="57">
        <v>60</v>
      </c>
      <c r="J104" s="57">
        <v>285</v>
      </c>
      <c r="K104" s="57">
        <v>345</v>
      </c>
      <c r="L104" s="57">
        <v>24</v>
      </c>
      <c r="M104" s="57"/>
      <c r="N104" s="57"/>
      <c r="O104" s="57"/>
      <c r="P104" s="45"/>
      <c r="Q104" s="45"/>
      <c r="R104" s="45"/>
      <c r="S104" s="45"/>
      <c r="T104" s="45"/>
      <c r="U104" s="45"/>
      <c r="V104" s="45"/>
      <c r="W104" s="45"/>
      <c r="X104" s="45"/>
    </row>
    <row r="105" spans="1:24" ht="15.75" customHeight="1" x14ac:dyDescent="0.2">
      <c r="A105" s="74"/>
      <c r="B105" s="74"/>
      <c r="C105" s="74"/>
      <c r="D105" s="74"/>
      <c r="E105" s="74"/>
      <c r="F105" s="74"/>
      <c r="G105" s="74"/>
      <c r="H105" s="74"/>
      <c r="I105" s="74"/>
      <c r="J105" s="74"/>
      <c r="K105" s="74"/>
      <c r="L105" s="74"/>
      <c r="M105" s="74"/>
      <c r="N105" s="74"/>
      <c r="O105" s="74"/>
      <c r="P105" s="45"/>
      <c r="Q105" s="45"/>
      <c r="R105" s="45"/>
      <c r="S105" s="45"/>
      <c r="T105" s="45"/>
      <c r="U105" s="45"/>
      <c r="V105" s="45"/>
      <c r="W105" s="45"/>
      <c r="X105" s="45"/>
    </row>
    <row r="106" spans="1:24" ht="15.75" customHeight="1" x14ac:dyDescent="0.2">
      <c r="A106" s="120" t="s">
        <v>419</v>
      </c>
      <c r="B106" s="106"/>
      <c r="C106" s="106"/>
      <c r="D106" s="106"/>
      <c r="E106" s="106"/>
      <c r="F106" s="106"/>
      <c r="G106" s="106"/>
      <c r="H106" s="106"/>
      <c r="I106" s="106"/>
      <c r="J106" s="106"/>
      <c r="K106" s="106"/>
      <c r="L106" s="106"/>
      <c r="M106" s="106"/>
      <c r="N106" s="106"/>
      <c r="O106" s="75"/>
      <c r="P106" s="45"/>
      <c r="Q106" s="45"/>
      <c r="R106" s="45"/>
      <c r="S106" s="45"/>
      <c r="T106" s="45"/>
      <c r="U106" s="45"/>
      <c r="V106" s="45"/>
      <c r="W106" s="45"/>
      <c r="X106" s="45"/>
    </row>
    <row r="107" spans="1:24" ht="24.75" customHeight="1" x14ac:dyDescent="0.2">
      <c r="A107" s="76" t="s">
        <v>420</v>
      </c>
      <c r="B107" s="13" t="s">
        <v>421</v>
      </c>
      <c r="C107" s="13" t="s">
        <v>422</v>
      </c>
      <c r="D107" s="13"/>
      <c r="E107" s="24" t="s">
        <v>423</v>
      </c>
      <c r="F107" s="20">
        <v>2</v>
      </c>
      <c r="G107" s="20">
        <v>0</v>
      </c>
      <c r="H107" s="20">
        <v>15</v>
      </c>
      <c r="I107" s="20">
        <v>30</v>
      </c>
      <c r="J107" s="20">
        <v>0</v>
      </c>
      <c r="K107" s="20">
        <v>30</v>
      </c>
      <c r="L107" s="20">
        <v>2</v>
      </c>
      <c r="M107" s="20" t="s">
        <v>43</v>
      </c>
      <c r="N107" s="20">
        <v>4</v>
      </c>
      <c r="O107" s="53"/>
      <c r="P107" s="45"/>
      <c r="Q107" s="45"/>
      <c r="R107" s="45"/>
      <c r="S107" s="45"/>
      <c r="T107" s="45"/>
      <c r="U107" s="45"/>
      <c r="V107" s="45"/>
      <c r="W107" s="45"/>
      <c r="X107" s="45"/>
    </row>
    <row r="108" spans="1:24" ht="15.75" customHeight="1" x14ac:dyDescent="0.2">
      <c r="A108" s="77" t="s">
        <v>424</v>
      </c>
      <c r="B108" s="124" t="s">
        <v>425</v>
      </c>
      <c r="C108" s="124" t="s">
        <v>422</v>
      </c>
      <c r="D108" s="13"/>
      <c r="E108" s="24" t="s">
        <v>426</v>
      </c>
      <c r="F108" s="20">
        <v>0</v>
      </c>
      <c r="G108" s="20">
        <v>4</v>
      </c>
      <c r="H108" s="20">
        <v>15</v>
      </c>
      <c r="I108" s="20">
        <v>0</v>
      </c>
      <c r="J108" s="20">
        <v>60</v>
      </c>
      <c r="K108" s="20">
        <v>60</v>
      </c>
      <c r="L108" s="20">
        <v>4</v>
      </c>
      <c r="M108" s="20" t="s">
        <v>352</v>
      </c>
      <c r="N108" s="20">
        <v>4</v>
      </c>
      <c r="O108" s="53"/>
      <c r="P108" s="45"/>
      <c r="Q108" s="45"/>
      <c r="R108" s="45"/>
      <c r="S108" s="45"/>
      <c r="T108" s="45"/>
      <c r="U108" s="45"/>
      <c r="V108" s="45"/>
      <c r="W108" s="45"/>
      <c r="X108" s="45"/>
    </row>
    <row r="109" spans="1:24" ht="15.75" customHeight="1" x14ac:dyDescent="0.2">
      <c r="A109" s="77" t="s">
        <v>427</v>
      </c>
      <c r="B109" s="122"/>
      <c r="C109" s="122"/>
      <c r="D109" s="13"/>
      <c r="E109" s="24" t="s">
        <v>428</v>
      </c>
      <c r="F109" s="20">
        <v>2</v>
      </c>
      <c r="G109" s="20">
        <v>2</v>
      </c>
      <c r="H109" s="20">
        <v>15</v>
      </c>
      <c r="I109" s="20">
        <v>30</v>
      </c>
      <c r="J109" s="20">
        <v>30</v>
      </c>
      <c r="K109" s="20">
        <v>60</v>
      </c>
      <c r="L109" s="20">
        <v>4</v>
      </c>
      <c r="M109" s="20" t="s">
        <v>43</v>
      </c>
      <c r="N109" s="20">
        <v>5</v>
      </c>
      <c r="O109" s="53" t="s">
        <v>429</v>
      </c>
      <c r="P109" s="45"/>
      <c r="Q109" s="45"/>
      <c r="R109" s="45"/>
      <c r="S109" s="45"/>
      <c r="T109" s="45"/>
      <c r="U109" s="45"/>
      <c r="V109" s="45"/>
      <c r="W109" s="45"/>
      <c r="X109" s="45"/>
    </row>
    <row r="110" spans="1:24" ht="15.75" customHeight="1" x14ac:dyDescent="0.2">
      <c r="A110" s="77" t="s">
        <v>430</v>
      </c>
      <c r="B110" s="122"/>
      <c r="C110" s="123"/>
      <c r="D110" s="13"/>
      <c r="E110" s="24" t="s">
        <v>431</v>
      </c>
      <c r="F110" s="20">
        <v>0</v>
      </c>
      <c r="G110" s="20">
        <v>4</v>
      </c>
      <c r="H110" s="20">
        <v>15</v>
      </c>
      <c r="I110" s="20">
        <v>0</v>
      </c>
      <c r="J110" s="20">
        <v>60</v>
      </c>
      <c r="K110" s="20">
        <v>60</v>
      </c>
      <c r="L110" s="20">
        <v>4</v>
      </c>
      <c r="M110" s="20" t="s">
        <v>352</v>
      </c>
      <c r="N110" s="20">
        <v>6</v>
      </c>
      <c r="O110" s="53" t="s">
        <v>432</v>
      </c>
      <c r="P110" s="45"/>
      <c r="Q110" s="45"/>
      <c r="R110" s="45"/>
      <c r="S110" s="45"/>
      <c r="T110" s="45"/>
      <c r="U110" s="45"/>
      <c r="V110" s="45"/>
      <c r="W110" s="45"/>
      <c r="X110" s="45"/>
    </row>
    <row r="111" spans="1:24" ht="15.75" customHeight="1" x14ac:dyDescent="0.2">
      <c r="A111" s="77" t="s">
        <v>433</v>
      </c>
      <c r="B111" s="124" t="s">
        <v>434</v>
      </c>
      <c r="C111" s="124" t="s">
        <v>435</v>
      </c>
      <c r="D111" s="13"/>
      <c r="E111" s="24" t="s">
        <v>436</v>
      </c>
      <c r="F111" s="20">
        <v>2</v>
      </c>
      <c r="G111" s="20">
        <v>0</v>
      </c>
      <c r="H111" s="20">
        <v>15</v>
      </c>
      <c r="I111" s="20">
        <v>30</v>
      </c>
      <c r="J111" s="20">
        <v>0</v>
      </c>
      <c r="K111" s="20">
        <v>30</v>
      </c>
      <c r="L111" s="20">
        <v>2</v>
      </c>
      <c r="M111" s="20" t="s">
        <v>43</v>
      </c>
      <c r="N111" s="78">
        <v>4</v>
      </c>
      <c r="O111" s="53"/>
      <c r="P111" s="45"/>
      <c r="Q111" s="45"/>
      <c r="R111" s="45"/>
      <c r="S111" s="45"/>
      <c r="T111" s="45"/>
      <c r="U111" s="45"/>
      <c r="V111" s="45"/>
      <c r="W111" s="45"/>
      <c r="X111" s="45"/>
    </row>
    <row r="112" spans="1:24" ht="15.75" customHeight="1" x14ac:dyDescent="0.2">
      <c r="A112" s="77" t="s">
        <v>437</v>
      </c>
      <c r="B112" s="122"/>
      <c r="C112" s="122"/>
      <c r="D112" s="13"/>
      <c r="E112" s="24" t="s">
        <v>438</v>
      </c>
      <c r="F112" s="20">
        <v>0</v>
      </c>
      <c r="G112" s="20">
        <v>1</v>
      </c>
      <c r="H112" s="20">
        <v>15</v>
      </c>
      <c r="I112" s="20">
        <v>0</v>
      </c>
      <c r="J112" s="20">
        <v>15</v>
      </c>
      <c r="K112" s="20">
        <v>15</v>
      </c>
      <c r="L112" s="20">
        <v>1</v>
      </c>
      <c r="M112" s="20" t="s">
        <v>352</v>
      </c>
      <c r="N112" s="78">
        <v>5</v>
      </c>
      <c r="O112" s="53" t="s">
        <v>439</v>
      </c>
      <c r="P112" s="45"/>
      <c r="Q112" s="45"/>
      <c r="R112" s="45"/>
      <c r="S112" s="45"/>
      <c r="T112" s="45"/>
      <c r="U112" s="45"/>
      <c r="V112" s="45"/>
      <c r="W112" s="45"/>
      <c r="X112" s="45"/>
    </row>
    <row r="113" spans="1:24" ht="15.75" customHeight="1" x14ac:dyDescent="0.2">
      <c r="A113" s="77" t="s">
        <v>440</v>
      </c>
      <c r="B113" s="122"/>
      <c r="C113" s="123"/>
      <c r="D113" s="13"/>
      <c r="E113" s="24" t="s">
        <v>441</v>
      </c>
      <c r="F113" s="20">
        <v>1</v>
      </c>
      <c r="G113" s="20">
        <v>1</v>
      </c>
      <c r="H113" s="20">
        <v>15</v>
      </c>
      <c r="I113" s="20">
        <v>15</v>
      </c>
      <c r="J113" s="20">
        <v>15</v>
      </c>
      <c r="K113" s="20">
        <v>30</v>
      </c>
      <c r="L113" s="20">
        <v>2</v>
      </c>
      <c r="M113" s="20" t="s">
        <v>352</v>
      </c>
      <c r="N113" s="78">
        <v>6</v>
      </c>
      <c r="O113" s="53" t="s">
        <v>442</v>
      </c>
      <c r="P113" s="45"/>
      <c r="Q113" s="45"/>
      <c r="R113" s="45"/>
      <c r="S113" s="45"/>
      <c r="T113" s="45"/>
      <c r="U113" s="45"/>
      <c r="V113" s="45"/>
      <c r="W113" s="45"/>
      <c r="X113" s="45"/>
    </row>
    <row r="114" spans="1:24" ht="15.75" customHeight="1" x14ac:dyDescent="0.2">
      <c r="A114" s="77" t="s">
        <v>443</v>
      </c>
      <c r="B114" s="124" t="s">
        <v>444</v>
      </c>
      <c r="C114" s="124" t="s">
        <v>435</v>
      </c>
      <c r="D114" s="13"/>
      <c r="E114" s="24" t="s">
        <v>445</v>
      </c>
      <c r="F114" s="20">
        <v>0</v>
      </c>
      <c r="G114" s="20">
        <v>2</v>
      </c>
      <c r="H114" s="20">
        <v>15</v>
      </c>
      <c r="I114" s="20">
        <v>0</v>
      </c>
      <c r="J114" s="20">
        <v>30</v>
      </c>
      <c r="K114" s="20">
        <v>30</v>
      </c>
      <c r="L114" s="20">
        <v>2</v>
      </c>
      <c r="M114" s="20" t="s">
        <v>352</v>
      </c>
      <c r="N114" s="20">
        <v>5</v>
      </c>
      <c r="O114" s="53"/>
      <c r="P114" s="45"/>
      <c r="Q114" s="45"/>
      <c r="R114" s="45"/>
      <c r="S114" s="45"/>
      <c r="T114" s="45"/>
      <c r="U114" s="45"/>
      <c r="V114" s="45"/>
      <c r="W114" s="45"/>
      <c r="X114" s="45"/>
    </row>
    <row r="115" spans="1:24" ht="15.75" customHeight="1" x14ac:dyDescent="0.2">
      <c r="A115" s="77" t="s">
        <v>446</v>
      </c>
      <c r="B115" s="122"/>
      <c r="C115" s="123"/>
      <c r="D115" s="13"/>
      <c r="E115" s="24" t="s">
        <v>447</v>
      </c>
      <c r="F115" s="20">
        <v>0</v>
      </c>
      <c r="G115" s="20">
        <v>2</v>
      </c>
      <c r="H115" s="20">
        <v>15</v>
      </c>
      <c r="I115" s="20">
        <v>0</v>
      </c>
      <c r="J115" s="20">
        <v>30</v>
      </c>
      <c r="K115" s="20">
        <v>30</v>
      </c>
      <c r="L115" s="20">
        <v>2</v>
      </c>
      <c r="M115" s="20" t="s">
        <v>352</v>
      </c>
      <c r="N115" s="20">
        <v>6</v>
      </c>
      <c r="O115" s="53" t="s">
        <v>448</v>
      </c>
      <c r="P115" s="45"/>
      <c r="Q115" s="45"/>
      <c r="R115" s="45"/>
      <c r="S115" s="45"/>
      <c r="T115" s="45"/>
      <c r="U115" s="45"/>
      <c r="V115" s="45"/>
      <c r="W115" s="45"/>
      <c r="X115" s="45"/>
    </row>
    <row r="116" spans="1:24" ht="15.75" customHeight="1" x14ac:dyDescent="0.2">
      <c r="A116" s="77" t="s">
        <v>449</v>
      </c>
      <c r="B116" s="78"/>
      <c r="C116" s="78"/>
      <c r="D116" s="78"/>
      <c r="E116" s="24" t="s">
        <v>450</v>
      </c>
      <c r="F116" s="20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1</v>
      </c>
      <c r="M116" s="20"/>
      <c r="N116" s="20" t="s">
        <v>51</v>
      </c>
      <c r="O116" s="53"/>
      <c r="P116" s="45"/>
      <c r="Q116" s="45"/>
      <c r="R116" s="45"/>
      <c r="S116" s="45"/>
      <c r="T116" s="45"/>
      <c r="U116" s="45"/>
      <c r="V116" s="45"/>
      <c r="W116" s="45"/>
      <c r="X116" s="45"/>
    </row>
    <row r="117" spans="1:24" ht="15.75" customHeight="1" x14ac:dyDescent="0.2">
      <c r="A117" s="78"/>
      <c r="B117" s="78"/>
      <c r="C117" s="78"/>
      <c r="D117" s="78"/>
      <c r="E117" s="27" t="s">
        <v>234</v>
      </c>
      <c r="F117" s="29">
        <f t="shared" ref="F117:G117" si="0">SUM(F107:F116)</f>
        <v>7</v>
      </c>
      <c r="G117" s="29">
        <f t="shared" si="0"/>
        <v>16</v>
      </c>
      <c r="H117" s="29">
        <v>15</v>
      </c>
      <c r="I117" s="29">
        <f t="shared" ref="I117:L117" si="1">SUM(I107:I116)</f>
        <v>105</v>
      </c>
      <c r="J117" s="29">
        <f t="shared" si="1"/>
        <v>240</v>
      </c>
      <c r="K117" s="29">
        <f t="shared" si="1"/>
        <v>345</v>
      </c>
      <c r="L117" s="29">
        <f t="shared" si="1"/>
        <v>24</v>
      </c>
      <c r="M117" s="78"/>
      <c r="N117" s="78"/>
      <c r="O117" s="53"/>
      <c r="P117" s="45"/>
      <c r="Q117" s="45"/>
      <c r="R117" s="45"/>
      <c r="S117" s="45"/>
      <c r="T117" s="45"/>
      <c r="U117" s="45"/>
      <c r="V117" s="45"/>
      <c r="W117" s="45"/>
      <c r="X117" s="45"/>
    </row>
    <row r="118" spans="1:24" ht="15.75" customHeight="1" x14ac:dyDescent="0.2">
      <c r="A118" s="78"/>
      <c r="B118" s="78"/>
      <c r="C118" s="78"/>
      <c r="D118" s="78"/>
      <c r="E118" s="27"/>
      <c r="F118" s="29"/>
      <c r="G118" s="29"/>
      <c r="H118" s="29"/>
      <c r="I118" s="78"/>
      <c r="J118" s="78"/>
      <c r="K118" s="29"/>
      <c r="L118" s="29"/>
      <c r="M118" s="78"/>
      <c r="N118" s="78"/>
      <c r="O118" s="53"/>
      <c r="P118" s="45"/>
      <c r="Q118" s="45"/>
      <c r="R118" s="45"/>
      <c r="S118" s="45"/>
      <c r="T118" s="45"/>
      <c r="U118" s="45"/>
      <c r="V118" s="45"/>
      <c r="W118" s="45"/>
      <c r="X118" s="45"/>
    </row>
    <row r="119" spans="1:24" ht="15.75" customHeight="1" x14ac:dyDescent="0.2">
      <c r="A119" s="120" t="s">
        <v>451</v>
      </c>
      <c r="B119" s="106"/>
      <c r="C119" s="106"/>
      <c r="D119" s="106"/>
      <c r="E119" s="106"/>
      <c r="F119" s="106"/>
      <c r="G119" s="106"/>
      <c r="H119" s="106"/>
      <c r="I119" s="106"/>
      <c r="J119" s="106"/>
      <c r="K119" s="106"/>
      <c r="L119" s="106"/>
      <c r="M119" s="106"/>
      <c r="N119" s="106"/>
      <c r="O119" s="75"/>
      <c r="P119" s="45"/>
      <c r="Q119" s="45"/>
      <c r="R119" s="45"/>
      <c r="S119" s="45"/>
      <c r="T119" s="45"/>
      <c r="U119" s="45"/>
      <c r="V119" s="45"/>
      <c r="W119" s="45"/>
      <c r="X119" s="45"/>
    </row>
    <row r="120" spans="1:24" ht="27.75" customHeight="1" x14ac:dyDescent="0.2">
      <c r="A120" s="76" t="s">
        <v>452</v>
      </c>
      <c r="B120" s="124" t="s">
        <v>453</v>
      </c>
      <c r="C120" s="79" t="s">
        <v>454</v>
      </c>
      <c r="D120" s="22" t="s">
        <v>454</v>
      </c>
      <c r="E120" s="24" t="s">
        <v>455</v>
      </c>
      <c r="F120" s="20">
        <v>2</v>
      </c>
      <c r="G120" s="20">
        <v>1</v>
      </c>
      <c r="H120" s="20">
        <v>15</v>
      </c>
      <c r="I120" s="20">
        <v>30</v>
      </c>
      <c r="J120" s="20">
        <v>15</v>
      </c>
      <c r="K120" s="20">
        <v>45</v>
      </c>
      <c r="L120" s="20">
        <v>4</v>
      </c>
      <c r="M120" s="20" t="s">
        <v>43</v>
      </c>
      <c r="N120" s="20" t="s">
        <v>54</v>
      </c>
      <c r="O120" s="21"/>
      <c r="P120" s="45"/>
      <c r="Q120" s="45"/>
      <c r="R120" s="45"/>
      <c r="S120" s="45"/>
      <c r="T120" s="45"/>
      <c r="U120" s="45"/>
      <c r="V120" s="45"/>
      <c r="W120" s="45"/>
      <c r="X120" s="45"/>
    </row>
    <row r="121" spans="1:24" ht="27.75" customHeight="1" x14ac:dyDescent="0.2">
      <c r="A121" s="77" t="s">
        <v>456</v>
      </c>
      <c r="B121" s="122"/>
      <c r="C121" s="52"/>
      <c r="D121" s="22" t="s">
        <v>454</v>
      </c>
      <c r="E121" s="24" t="s">
        <v>457</v>
      </c>
      <c r="F121" s="20">
        <v>0</v>
      </c>
      <c r="G121" s="20">
        <v>2</v>
      </c>
      <c r="H121" s="20">
        <v>15</v>
      </c>
      <c r="I121" s="20">
        <v>0</v>
      </c>
      <c r="J121" s="20">
        <v>30</v>
      </c>
      <c r="K121" s="20">
        <v>30</v>
      </c>
      <c r="L121" s="20">
        <v>3</v>
      </c>
      <c r="M121" s="20" t="s">
        <v>38</v>
      </c>
      <c r="N121" s="20" t="s">
        <v>54</v>
      </c>
      <c r="O121" s="25" t="s">
        <v>458</v>
      </c>
      <c r="P121" s="45"/>
      <c r="Q121" s="45"/>
      <c r="R121" s="45"/>
      <c r="S121" s="45"/>
      <c r="T121" s="45"/>
      <c r="U121" s="45"/>
      <c r="V121" s="45"/>
      <c r="W121" s="45"/>
      <c r="X121" s="45"/>
    </row>
    <row r="122" spans="1:24" ht="27.75" customHeight="1" x14ac:dyDescent="0.2">
      <c r="A122" s="77" t="s">
        <v>459</v>
      </c>
      <c r="B122" s="122"/>
      <c r="C122" s="52"/>
      <c r="D122" s="22" t="s">
        <v>454</v>
      </c>
      <c r="E122" s="24" t="s">
        <v>460</v>
      </c>
      <c r="F122" s="20">
        <v>0</v>
      </c>
      <c r="G122" s="20">
        <v>2</v>
      </c>
      <c r="H122" s="20">
        <v>15</v>
      </c>
      <c r="I122" s="20">
        <v>0</v>
      </c>
      <c r="J122" s="20">
        <v>30</v>
      </c>
      <c r="K122" s="20">
        <v>30</v>
      </c>
      <c r="L122" s="20">
        <v>3</v>
      </c>
      <c r="M122" s="20" t="s">
        <v>38</v>
      </c>
      <c r="N122" s="20" t="s">
        <v>51</v>
      </c>
      <c r="O122" s="25"/>
      <c r="P122" s="45"/>
      <c r="Q122" s="45"/>
      <c r="R122" s="45"/>
      <c r="S122" s="45"/>
      <c r="T122" s="45"/>
      <c r="U122" s="45"/>
      <c r="V122" s="45"/>
      <c r="W122" s="45"/>
      <c r="X122" s="45"/>
    </row>
    <row r="123" spans="1:24" ht="27.75" customHeight="1" x14ac:dyDescent="0.2">
      <c r="A123" s="77" t="s">
        <v>461</v>
      </c>
      <c r="B123" s="123"/>
      <c r="C123" s="52"/>
      <c r="D123" s="80" t="s">
        <v>327</v>
      </c>
      <c r="E123" s="24" t="s">
        <v>462</v>
      </c>
      <c r="F123" s="20">
        <v>2</v>
      </c>
      <c r="G123" s="20">
        <v>1</v>
      </c>
      <c r="H123" s="20">
        <v>15</v>
      </c>
      <c r="I123" s="20">
        <v>30</v>
      </c>
      <c r="J123" s="20">
        <v>15</v>
      </c>
      <c r="K123" s="20">
        <v>45</v>
      </c>
      <c r="L123" s="20">
        <v>4</v>
      </c>
      <c r="M123" s="20" t="s">
        <v>43</v>
      </c>
      <c r="N123" s="20" t="s">
        <v>69</v>
      </c>
      <c r="O123" s="25"/>
      <c r="P123" s="45"/>
      <c r="Q123" s="45"/>
      <c r="R123" s="45"/>
      <c r="S123" s="45"/>
      <c r="T123" s="45"/>
      <c r="U123" s="45"/>
      <c r="V123" s="45"/>
      <c r="W123" s="45"/>
      <c r="X123" s="45"/>
    </row>
    <row r="124" spans="1:24" ht="27.75" customHeight="1" x14ac:dyDescent="0.2">
      <c r="A124" s="77" t="s">
        <v>463</v>
      </c>
      <c r="B124" s="124" t="s">
        <v>464</v>
      </c>
      <c r="C124" s="23"/>
      <c r="D124" s="22" t="s">
        <v>454</v>
      </c>
      <c r="E124" s="24" t="s">
        <v>465</v>
      </c>
      <c r="F124" s="20">
        <v>0</v>
      </c>
      <c r="G124" s="20">
        <v>2</v>
      </c>
      <c r="H124" s="20">
        <v>15</v>
      </c>
      <c r="I124" s="20">
        <v>0</v>
      </c>
      <c r="J124" s="20">
        <v>30</v>
      </c>
      <c r="K124" s="20">
        <v>30</v>
      </c>
      <c r="L124" s="20">
        <v>3</v>
      </c>
      <c r="M124" s="20" t="s">
        <v>38</v>
      </c>
      <c r="N124" s="20" t="s">
        <v>69</v>
      </c>
      <c r="O124" s="25"/>
      <c r="P124" s="45"/>
      <c r="Q124" s="45"/>
      <c r="R124" s="45"/>
      <c r="S124" s="45"/>
      <c r="T124" s="45"/>
      <c r="U124" s="45"/>
      <c r="V124" s="45"/>
      <c r="W124" s="45"/>
      <c r="X124" s="45"/>
    </row>
    <row r="125" spans="1:24" ht="27.75" customHeight="1" x14ac:dyDescent="0.2">
      <c r="A125" s="77" t="s">
        <v>466</v>
      </c>
      <c r="B125" s="122"/>
      <c r="C125" s="81" t="s">
        <v>327</v>
      </c>
      <c r="D125" s="80" t="s">
        <v>327</v>
      </c>
      <c r="E125" s="24" t="s">
        <v>467</v>
      </c>
      <c r="F125" s="20">
        <v>0</v>
      </c>
      <c r="G125" s="20">
        <v>2</v>
      </c>
      <c r="H125" s="20">
        <v>15</v>
      </c>
      <c r="I125" s="20">
        <v>0</v>
      </c>
      <c r="J125" s="20">
        <v>30</v>
      </c>
      <c r="K125" s="20">
        <v>30</v>
      </c>
      <c r="L125" s="20">
        <v>3</v>
      </c>
      <c r="M125" s="20" t="s">
        <v>38</v>
      </c>
      <c r="N125" s="21" t="s">
        <v>54</v>
      </c>
      <c r="O125" s="25"/>
      <c r="P125" s="45"/>
      <c r="Q125" s="45"/>
      <c r="R125" s="45"/>
      <c r="S125" s="45"/>
      <c r="T125" s="45"/>
      <c r="U125" s="45"/>
      <c r="V125" s="45"/>
      <c r="W125" s="45"/>
      <c r="X125" s="45"/>
    </row>
    <row r="126" spans="1:24" ht="27.75" customHeight="1" x14ac:dyDescent="0.2">
      <c r="A126" s="77" t="s">
        <v>468</v>
      </c>
      <c r="B126" s="122"/>
      <c r="C126" s="82"/>
      <c r="D126" s="80" t="s">
        <v>327</v>
      </c>
      <c r="E126" s="24" t="s">
        <v>469</v>
      </c>
      <c r="F126" s="20">
        <v>0</v>
      </c>
      <c r="G126" s="20">
        <v>2</v>
      </c>
      <c r="H126" s="20">
        <v>15</v>
      </c>
      <c r="I126" s="20">
        <v>0</v>
      </c>
      <c r="J126" s="20">
        <v>30</v>
      </c>
      <c r="K126" s="20">
        <v>30</v>
      </c>
      <c r="L126" s="20">
        <v>3</v>
      </c>
      <c r="M126" s="20" t="s">
        <v>38</v>
      </c>
      <c r="N126" s="21" t="s">
        <v>51</v>
      </c>
      <c r="O126" s="25" t="s">
        <v>470</v>
      </c>
      <c r="P126" s="45"/>
      <c r="Q126" s="45"/>
      <c r="R126" s="45"/>
      <c r="S126" s="45"/>
      <c r="T126" s="45"/>
      <c r="U126" s="45"/>
      <c r="V126" s="45"/>
      <c r="W126" s="45"/>
      <c r="X126" s="45"/>
    </row>
    <row r="127" spans="1:24" ht="27.75" customHeight="1" x14ac:dyDescent="0.2">
      <c r="A127" s="77" t="s">
        <v>471</v>
      </c>
      <c r="B127" s="13"/>
      <c r="C127" s="82"/>
      <c r="D127" s="13"/>
      <c r="E127" s="24" t="s">
        <v>472</v>
      </c>
      <c r="F127" s="20">
        <v>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1</v>
      </c>
      <c r="M127" s="20"/>
      <c r="N127" s="21" t="s">
        <v>51</v>
      </c>
      <c r="O127" s="21"/>
      <c r="P127" s="45"/>
      <c r="Q127" s="45"/>
      <c r="R127" s="45"/>
      <c r="S127" s="45"/>
      <c r="T127" s="45"/>
      <c r="U127" s="45"/>
      <c r="V127" s="45"/>
      <c r="W127" s="45"/>
      <c r="X127" s="45"/>
    </row>
    <row r="128" spans="1:24" ht="27.75" customHeight="1" x14ac:dyDescent="0.2">
      <c r="A128" s="21"/>
      <c r="B128" s="13"/>
      <c r="C128" s="13"/>
      <c r="D128" s="21"/>
      <c r="E128" s="27" t="s">
        <v>234</v>
      </c>
      <c r="F128" s="29">
        <f t="shared" ref="F128:G128" si="2">SUM(F120:F127)</f>
        <v>4</v>
      </c>
      <c r="G128" s="29">
        <f t="shared" si="2"/>
        <v>12</v>
      </c>
      <c r="H128" s="29"/>
      <c r="I128" s="29">
        <f t="shared" ref="I128:L128" si="3">SUM(I120:I127)</f>
        <v>60</v>
      </c>
      <c r="J128" s="29">
        <f t="shared" si="3"/>
        <v>180</v>
      </c>
      <c r="K128" s="29">
        <f t="shared" si="3"/>
        <v>240</v>
      </c>
      <c r="L128" s="29">
        <f t="shared" si="3"/>
        <v>24</v>
      </c>
      <c r="M128" s="20"/>
      <c r="N128" s="21"/>
      <c r="O128" s="21"/>
      <c r="P128" s="45"/>
      <c r="Q128" s="45"/>
      <c r="R128" s="45"/>
      <c r="S128" s="45"/>
      <c r="T128" s="45"/>
      <c r="U128" s="45"/>
      <c r="V128" s="45"/>
      <c r="W128" s="45"/>
      <c r="X128" s="45"/>
    </row>
    <row r="129" spans="1:24" ht="15.75" customHeight="1" x14ac:dyDescent="0.2">
      <c r="A129" s="66"/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6"/>
      <c r="O129" s="66"/>
      <c r="P129" s="45"/>
      <c r="Q129" s="45"/>
      <c r="R129" s="45"/>
      <c r="S129" s="45"/>
      <c r="T129" s="45"/>
      <c r="U129" s="45"/>
      <c r="V129" s="45"/>
      <c r="W129" s="45"/>
      <c r="X129" s="45"/>
    </row>
    <row r="130" spans="1:24" ht="13.5" customHeight="1" x14ac:dyDescent="0.2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</row>
    <row r="131" spans="1:24" ht="13.5" customHeight="1" x14ac:dyDescent="0.2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</row>
    <row r="132" spans="1:24" ht="13.5" customHeight="1" x14ac:dyDescent="0.2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</row>
    <row r="133" spans="1:24" ht="13.5" customHeight="1" x14ac:dyDescent="0.2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</row>
    <row r="134" spans="1:24" ht="13.5" customHeight="1" x14ac:dyDescent="0.2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</row>
    <row r="135" spans="1:24" ht="13.5" customHeight="1" x14ac:dyDescent="0.2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</row>
    <row r="136" spans="1:24" ht="13.5" customHeight="1" x14ac:dyDescent="0.2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</row>
    <row r="137" spans="1:24" ht="13.5" customHeight="1" x14ac:dyDescent="0.2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</row>
    <row r="138" spans="1:24" ht="13.5" customHeight="1" x14ac:dyDescent="0.2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</row>
    <row r="139" spans="1:24" ht="13.5" customHeight="1" x14ac:dyDescent="0.2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</row>
    <row r="140" spans="1:24" ht="13.5" customHeight="1" x14ac:dyDescent="0.2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</row>
    <row r="141" spans="1:24" ht="13.5" customHeight="1" x14ac:dyDescent="0.2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</row>
    <row r="142" spans="1:24" ht="13.5" customHeight="1" x14ac:dyDescent="0.2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</row>
    <row r="143" spans="1:24" ht="13.5" customHeight="1" x14ac:dyDescent="0.2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</row>
    <row r="144" spans="1:24" ht="13.5" customHeight="1" x14ac:dyDescent="0.2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</row>
    <row r="145" spans="1:24" ht="13.5" customHeight="1" x14ac:dyDescent="0.2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</row>
    <row r="146" spans="1:24" ht="13.5" customHeight="1" x14ac:dyDescent="0.2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</row>
    <row r="147" spans="1:24" ht="13.5" customHeight="1" x14ac:dyDescent="0.2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</row>
    <row r="148" spans="1:24" ht="13.5" customHeight="1" x14ac:dyDescent="0.2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</row>
    <row r="149" spans="1:24" ht="13.5" customHeight="1" x14ac:dyDescent="0.2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</row>
    <row r="150" spans="1:24" ht="13.5" customHeight="1" x14ac:dyDescent="0.2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</row>
    <row r="151" spans="1:24" ht="13.5" customHeight="1" x14ac:dyDescent="0.2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</row>
    <row r="152" spans="1:24" ht="13.5" customHeight="1" x14ac:dyDescent="0.2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</row>
    <row r="153" spans="1:24" ht="13.5" customHeight="1" x14ac:dyDescent="0.2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</row>
    <row r="154" spans="1:24" ht="13.5" customHeight="1" x14ac:dyDescent="0.2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</row>
    <row r="155" spans="1:24" ht="13.5" customHeight="1" x14ac:dyDescent="0.2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</row>
    <row r="156" spans="1:24" ht="13.5" customHeight="1" x14ac:dyDescent="0.2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</row>
    <row r="157" spans="1:24" ht="13.5" customHeight="1" x14ac:dyDescent="0.2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</row>
    <row r="158" spans="1:24" ht="13.5" customHeight="1" x14ac:dyDescent="0.2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</row>
    <row r="159" spans="1:24" ht="13.5" customHeight="1" x14ac:dyDescent="0.2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</row>
    <row r="160" spans="1:24" ht="13.5" customHeight="1" x14ac:dyDescent="0.2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</row>
    <row r="161" spans="1:24" ht="13.5" customHeight="1" x14ac:dyDescent="0.2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</row>
    <row r="162" spans="1:24" ht="13.5" customHeight="1" x14ac:dyDescent="0.2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</row>
    <row r="163" spans="1:24" ht="13.5" customHeight="1" x14ac:dyDescent="0.2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</row>
    <row r="164" spans="1:24" ht="13.5" customHeight="1" x14ac:dyDescent="0.2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</row>
    <row r="165" spans="1:24" ht="13.5" customHeight="1" x14ac:dyDescent="0.2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</row>
    <row r="166" spans="1:24" ht="13.5" customHeight="1" x14ac:dyDescent="0.2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</row>
    <row r="167" spans="1:24" ht="13.5" customHeight="1" x14ac:dyDescent="0.2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</row>
    <row r="168" spans="1:24" ht="13.5" customHeight="1" x14ac:dyDescent="0.2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</row>
    <row r="169" spans="1:24" ht="13.5" customHeight="1" x14ac:dyDescent="0.2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</row>
    <row r="170" spans="1:24" ht="13.5" customHeight="1" x14ac:dyDescent="0.2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</row>
    <row r="171" spans="1:24" ht="13.5" customHeight="1" x14ac:dyDescent="0.2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</row>
    <row r="172" spans="1:24" ht="13.5" customHeight="1" x14ac:dyDescent="0.2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</row>
    <row r="173" spans="1:24" ht="13.5" customHeight="1" x14ac:dyDescent="0.2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</row>
    <row r="174" spans="1:24" ht="13.5" customHeight="1" x14ac:dyDescent="0.2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</row>
    <row r="175" spans="1:24" ht="13.5" customHeight="1" x14ac:dyDescent="0.2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</row>
    <row r="176" spans="1:24" ht="13.5" customHeight="1" x14ac:dyDescent="0.2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</row>
    <row r="177" spans="1:24" ht="13.5" customHeight="1" x14ac:dyDescent="0.2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</row>
    <row r="178" spans="1:24" ht="13.5" customHeight="1" x14ac:dyDescent="0.2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</row>
    <row r="179" spans="1:24" ht="13.5" customHeight="1" x14ac:dyDescent="0.2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</row>
    <row r="180" spans="1:24" ht="13.5" customHeight="1" x14ac:dyDescent="0.2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</row>
    <row r="181" spans="1:24" ht="13.5" customHeight="1" x14ac:dyDescent="0.2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</row>
    <row r="182" spans="1:24" ht="13.5" customHeight="1" x14ac:dyDescent="0.2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</row>
    <row r="183" spans="1:24" ht="13.5" customHeight="1" x14ac:dyDescent="0.2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</row>
    <row r="184" spans="1:24" ht="13.5" customHeight="1" x14ac:dyDescent="0.2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</row>
    <row r="185" spans="1:24" ht="13.5" customHeight="1" x14ac:dyDescent="0.2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</row>
    <row r="186" spans="1:24" ht="13.5" customHeight="1" x14ac:dyDescent="0.2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</row>
    <row r="187" spans="1:24" ht="13.5" customHeight="1" x14ac:dyDescent="0.2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</row>
    <row r="188" spans="1:24" ht="13.5" customHeight="1" x14ac:dyDescent="0.2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</row>
    <row r="189" spans="1:24" ht="13.5" customHeight="1" x14ac:dyDescent="0.2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</row>
    <row r="190" spans="1:24" ht="13.5" customHeight="1" x14ac:dyDescent="0.2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</row>
    <row r="191" spans="1:24" ht="13.5" customHeight="1" x14ac:dyDescent="0.2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</row>
    <row r="192" spans="1:24" ht="13.5" customHeight="1" x14ac:dyDescent="0.2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</row>
    <row r="193" spans="1:24" ht="13.5" customHeight="1" x14ac:dyDescent="0.2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</row>
    <row r="194" spans="1:24" ht="13.5" customHeight="1" x14ac:dyDescent="0.2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</row>
    <row r="195" spans="1:24" ht="13.5" customHeight="1" x14ac:dyDescent="0.2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</row>
    <row r="196" spans="1:24" ht="13.5" customHeight="1" x14ac:dyDescent="0.2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</row>
    <row r="197" spans="1:24" ht="13.5" customHeight="1" x14ac:dyDescent="0.2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</row>
    <row r="198" spans="1:24" ht="13.5" customHeight="1" x14ac:dyDescent="0.2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</row>
    <row r="199" spans="1:24" ht="13.5" customHeight="1" x14ac:dyDescent="0.2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</row>
    <row r="200" spans="1:24" ht="13.5" customHeight="1" x14ac:dyDescent="0.2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</row>
    <row r="201" spans="1:24" ht="13.5" customHeight="1" x14ac:dyDescent="0.2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</row>
    <row r="202" spans="1:24" ht="13.5" customHeight="1" x14ac:dyDescent="0.2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</row>
    <row r="203" spans="1:24" ht="13.5" customHeight="1" x14ac:dyDescent="0.2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</row>
    <row r="204" spans="1:24" ht="13.5" customHeight="1" x14ac:dyDescent="0.2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</row>
    <row r="205" spans="1:24" ht="13.5" customHeight="1" x14ac:dyDescent="0.2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</row>
    <row r="206" spans="1:24" ht="13.5" customHeight="1" x14ac:dyDescent="0.2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</row>
    <row r="207" spans="1:24" ht="13.5" customHeight="1" x14ac:dyDescent="0.2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</row>
    <row r="208" spans="1:24" ht="13.5" customHeight="1" x14ac:dyDescent="0.2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</row>
    <row r="209" spans="1:24" ht="13.5" customHeight="1" x14ac:dyDescent="0.2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</row>
    <row r="210" spans="1:24" ht="13.5" customHeight="1" x14ac:dyDescent="0.2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</row>
    <row r="211" spans="1:24" ht="13.5" customHeight="1" x14ac:dyDescent="0.2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</row>
    <row r="212" spans="1:24" ht="13.5" customHeight="1" x14ac:dyDescent="0.2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</row>
    <row r="213" spans="1:24" ht="13.5" customHeight="1" x14ac:dyDescent="0.2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</row>
    <row r="214" spans="1:24" ht="13.5" customHeight="1" x14ac:dyDescent="0.2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</row>
    <row r="215" spans="1:24" ht="13.5" customHeight="1" x14ac:dyDescent="0.2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</row>
    <row r="216" spans="1:24" ht="13.5" customHeight="1" x14ac:dyDescent="0.2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</row>
    <row r="217" spans="1:24" ht="13.5" customHeight="1" x14ac:dyDescent="0.2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</row>
    <row r="218" spans="1:24" ht="13.5" customHeight="1" x14ac:dyDescent="0.2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</row>
    <row r="219" spans="1:24" ht="13.5" customHeight="1" x14ac:dyDescent="0.2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</row>
    <row r="220" spans="1:24" ht="13.5" customHeight="1" x14ac:dyDescent="0.2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</row>
    <row r="221" spans="1:24" ht="13.5" customHeight="1" x14ac:dyDescent="0.2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</row>
    <row r="222" spans="1:24" ht="13.5" customHeight="1" x14ac:dyDescent="0.2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</row>
    <row r="223" spans="1:24" ht="13.5" customHeight="1" x14ac:dyDescent="0.2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</row>
    <row r="224" spans="1:24" ht="13.5" customHeight="1" x14ac:dyDescent="0.2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</row>
    <row r="225" spans="1:24" ht="13.5" customHeight="1" x14ac:dyDescent="0.2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</row>
    <row r="226" spans="1:24" ht="13.5" customHeight="1" x14ac:dyDescent="0.2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</row>
    <row r="227" spans="1:24" ht="13.5" customHeight="1" x14ac:dyDescent="0.2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</row>
    <row r="228" spans="1:24" ht="13.5" customHeight="1" x14ac:dyDescent="0.2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</row>
    <row r="229" spans="1:24" ht="13.5" customHeight="1" x14ac:dyDescent="0.2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</row>
    <row r="230" spans="1:24" ht="13.5" customHeight="1" x14ac:dyDescent="0.2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</row>
    <row r="231" spans="1:24" ht="13.5" customHeight="1" x14ac:dyDescent="0.2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</row>
    <row r="232" spans="1:24" ht="13.5" customHeight="1" x14ac:dyDescent="0.2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</row>
    <row r="233" spans="1:24" ht="13.5" customHeight="1" x14ac:dyDescent="0.2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</row>
    <row r="234" spans="1:24" ht="13.5" customHeight="1" x14ac:dyDescent="0.2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</row>
    <row r="235" spans="1:24" ht="13.5" customHeight="1" x14ac:dyDescent="0.2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</row>
    <row r="236" spans="1:24" ht="13.5" customHeight="1" x14ac:dyDescent="0.2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</row>
    <row r="237" spans="1:24" ht="13.5" customHeight="1" x14ac:dyDescent="0.2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</row>
    <row r="238" spans="1:24" ht="13.5" customHeight="1" x14ac:dyDescent="0.2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</row>
    <row r="239" spans="1:24" ht="13.5" customHeight="1" x14ac:dyDescent="0.2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</row>
    <row r="240" spans="1:24" ht="13.5" customHeight="1" x14ac:dyDescent="0.2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</row>
    <row r="241" spans="1:24" ht="13.5" customHeight="1" x14ac:dyDescent="0.2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</row>
    <row r="242" spans="1:24" ht="13.5" customHeight="1" x14ac:dyDescent="0.2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</row>
    <row r="243" spans="1:24" ht="13.5" customHeight="1" x14ac:dyDescent="0.2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</row>
    <row r="244" spans="1:24" ht="13.5" customHeight="1" x14ac:dyDescent="0.2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</row>
    <row r="245" spans="1:24" ht="13.5" customHeight="1" x14ac:dyDescent="0.2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</row>
    <row r="246" spans="1:24" ht="13.5" customHeight="1" x14ac:dyDescent="0.2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</row>
    <row r="247" spans="1:24" ht="13.5" customHeight="1" x14ac:dyDescent="0.2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</row>
    <row r="248" spans="1:24" ht="13.5" customHeight="1" x14ac:dyDescent="0.2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</row>
    <row r="249" spans="1:24" ht="13.5" customHeight="1" x14ac:dyDescent="0.2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</row>
    <row r="250" spans="1:24" ht="13.5" customHeight="1" x14ac:dyDescent="0.2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</row>
    <row r="251" spans="1:24" ht="13.5" customHeight="1" x14ac:dyDescent="0.2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</row>
    <row r="252" spans="1:24" ht="13.5" customHeight="1" x14ac:dyDescent="0.2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</row>
    <row r="253" spans="1:24" ht="13.5" customHeight="1" x14ac:dyDescent="0.2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</row>
    <row r="254" spans="1:24" ht="13.5" customHeight="1" x14ac:dyDescent="0.2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</row>
    <row r="255" spans="1:24" ht="13.5" customHeight="1" x14ac:dyDescent="0.2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</row>
    <row r="256" spans="1:24" ht="13.5" customHeight="1" x14ac:dyDescent="0.2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</row>
    <row r="257" spans="1:24" ht="13.5" customHeight="1" x14ac:dyDescent="0.2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</row>
    <row r="258" spans="1:24" ht="13.5" customHeight="1" x14ac:dyDescent="0.2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</row>
    <row r="259" spans="1:24" ht="13.5" customHeight="1" x14ac:dyDescent="0.2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</row>
    <row r="260" spans="1:24" ht="13.5" customHeight="1" x14ac:dyDescent="0.2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</row>
    <row r="261" spans="1:24" ht="13.5" customHeight="1" x14ac:dyDescent="0.2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</row>
    <row r="262" spans="1:24" ht="13.5" customHeight="1" x14ac:dyDescent="0.2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</row>
    <row r="263" spans="1:24" ht="13.5" customHeight="1" x14ac:dyDescent="0.2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</row>
    <row r="264" spans="1:24" ht="13.5" customHeight="1" x14ac:dyDescent="0.2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</row>
    <row r="265" spans="1:24" ht="13.5" customHeight="1" x14ac:dyDescent="0.2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</row>
    <row r="266" spans="1:24" ht="13.5" customHeight="1" x14ac:dyDescent="0.2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</row>
    <row r="267" spans="1:24" ht="13.5" customHeight="1" x14ac:dyDescent="0.2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</row>
    <row r="268" spans="1:24" ht="13.5" customHeight="1" x14ac:dyDescent="0.2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</row>
    <row r="269" spans="1:24" ht="13.5" customHeight="1" x14ac:dyDescent="0.2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</row>
    <row r="270" spans="1:24" ht="13.5" customHeight="1" x14ac:dyDescent="0.2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</row>
    <row r="271" spans="1:24" ht="13.5" customHeight="1" x14ac:dyDescent="0.2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</row>
    <row r="272" spans="1:24" ht="13.5" customHeight="1" x14ac:dyDescent="0.2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</row>
    <row r="273" spans="1:24" ht="13.5" customHeight="1" x14ac:dyDescent="0.2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</row>
    <row r="274" spans="1:24" ht="13.5" customHeight="1" x14ac:dyDescent="0.2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</row>
    <row r="275" spans="1:24" ht="13.5" customHeight="1" x14ac:dyDescent="0.2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</row>
    <row r="276" spans="1:24" ht="13.5" customHeight="1" x14ac:dyDescent="0.2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</row>
    <row r="277" spans="1:24" ht="13.5" customHeight="1" x14ac:dyDescent="0.2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</row>
    <row r="278" spans="1:24" ht="13.5" customHeight="1" x14ac:dyDescent="0.2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</row>
    <row r="279" spans="1:24" ht="13.5" customHeight="1" x14ac:dyDescent="0.2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</row>
    <row r="280" spans="1:24" ht="13.5" customHeight="1" x14ac:dyDescent="0.2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</row>
    <row r="281" spans="1:24" ht="13.5" customHeight="1" x14ac:dyDescent="0.2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</row>
    <row r="282" spans="1:24" ht="13.5" customHeight="1" x14ac:dyDescent="0.2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</row>
    <row r="283" spans="1:24" ht="13.5" customHeight="1" x14ac:dyDescent="0.2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</row>
    <row r="284" spans="1:24" ht="13.5" customHeight="1" x14ac:dyDescent="0.2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</row>
    <row r="285" spans="1:24" ht="13.5" customHeight="1" x14ac:dyDescent="0.2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</row>
    <row r="286" spans="1:24" ht="13.5" customHeight="1" x14ac:dyDescent="0.2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</row>
    <row r="287" spans="1:24" ht="13.5" customHeight="1" x14ac:dyDescent="0.2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</row>
    <row r="288" spans="1:24" ht="13.5" customHeight="1" x14ac:dyDescent="0.2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</row>
    <row r="289" spans="1:24" ht="13.5" customHeight="1" x14ac:dyDescent="0.2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</row>
    <row r="290" spans="1:24" ht="13.5" customHeight="1" x14ac:dyDescent="0.2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</row>
    <row r="291" spans="1:24" ht="13.5" customHeight="1" x14ac:dyDescent="0.2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</row>
    <row r="292" spans="1:24" ht="13.5" customHeight="1" x14ac:dyDescent="0.2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</row>
    <row r="293" spans="1:24" ht="13.5" customHeight="1" x14ac:dyDescent="0.2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</row>
    <row r="294" spans="1:24" ht="13.5" customHeight="1" x14ac:dyDescent="0.2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</row>
    <row r="295" spans="1:24" ht="13.5" customHeight="1" x14ac:dyDescent="0.2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</row>
    <row r="296" spans="1:24" ht="13.5" customHeight="1" x14ac:dyDescent="0.2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</row>
    <row r="297" spans="1:24" ht="13.5" customHeight="1" x14ac:dyDescent="0.2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</row>
    <row r="298" spans="1:24" ht="13.5" customHeight="1" x14ac:dyDescent="0.2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</row>
    <row r="299" spans="1:24" ht="13.5" customHeight="1" x14ac:dyDescent="0.2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</row>
    <row r="300" spans="1:24" ht="13.5" customHeight="1" x14ac:dyDescent="0.2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</row>
    <row r="301" spans="1:24" ht="13.5" customHeight="1" x14ac:dyDescent="0.2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</row>
    <row r="302" spans="1:24" ht="13.5" customHeight="1" x14ac:dyDescent="0.2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</row>
    <row r="303" spans="1:24" ht="13.5" customHeight="1" x14ac:dyDescent="0.2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</row>
    <row r="304" spans="1:24" ht="13.5" customHeight="1" x14ac:dyDescent="0.2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</row>
    <row r="305" spans="1:24" ht="13.5" customHeight="1" x14ac:dyDescent="0.2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</row>
    <row r="306" spans="1:24" ht="13.5" customHeight="1" x14ac:dyDescent="0.2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</row>
    <row r="307" spans="1:24" ht="13.5" customHeight="1" x14ac:dyDescent="0.2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</row>
    <row r="308" spans="1:24" ht="13.5" customHeight="1" x14ac:dyDescent="0.2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</row>
    <row r="309" spans="1:24" ht="13.5" customHeight="1" x14ac:dyDescent="0.2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</row>
    <row r="310" spans="1:24" ht="13.5" customHeight="1" x14ac:dyDescent="0.2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</row>
    <row r="311" spans="1:24" ht="13.5" customHeight="1" x14ac:dyDescent="0.2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</row>
    <row r="312" spans="1:24" ht="13.5" customHeight="1" x14ac:dyDescent="0.2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</row>
    <row r="313" spans="1:24" ht="13.5" customHeight="1" x14ac:dyDescent="0.2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</row>
    <row r="314" spans="1:24" ht="13.5" customHeight="1" x14ac:dyDescent="0.2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</row>
    <row r="315" spans="1:24" ht="13.5" customHeight="1" x14ac:dyDescent="0.2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</row>
    <row r="316" spans="1:24" ht="13.5" customHeight="1" x14ac:dyDescent="0.2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</row>
    <row r="317" spans="1:24" ht="13.5" customHeight="1" x14ac:dyDescent="0.2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</row>
    <row r="318" spans="1:24" ht="13.5" customHeight="1" x14ac:dyDescent="0.2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</row>
    <row r="319" spans="1:24" ht="13.5" customHeight="1" x14ac:dyDescent="0.2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</row>
    <row r="320" spans="1:24" ht="13.5" customHeight="1" x14ac:dyDescent="0.2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</row>
    <row r="321" spans="1:24" ht="13.5" customHeight="1" x14ac:dyDescent="0.2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</row>
    <row r="322" spans="1:24" ht="13.5" customHeight="1" x14ac:dyDescent="0.2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</row>
    <row r="323" spans="1:24" ht="13.5" customHeight="1" x14ac:dyDescent="0.2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</row>
    <row r="324" spans="1:24" ht="13.5" customHeight="1" x14ac:dyDescent="0.2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</row>
    <row r="325" spans="1:24" ht="13.5" customHeight="1" x14ac:dyDescent="0.2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</row>
    <row r="326" spans="1:24" ht="13.5" customHeight="1" x14ac:dyDescent="0.2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</row>
    <row r="327" spans="1:24" ht="13.5" customHeight="1" x14ac:dyDescent="0.2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</row>
    <row r="328" spans="1:24" ht="13.5" customHeight="1" x14ac:dyDescent="0.2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</row>
    <row r="329" spans="1:24" ht="15.75" customHeight="1" x14ac:dyDescent="0.2"/>
    <row r="330" spans="1:24" ht="15.75" customHeight="1" x14ac:dyDescent="0.2"/>
    <row r="331" spans="1:24" ht="15.75" customHeight="1" x14ac:dyDescent="0.2"/>
    <row r="332" spans="1:24" ht="15.75" customHeight="1" x14ac:dyDescent="0.2"/>
    <row r="333" spans="1:24" ht="15.75" customHeight="1" x14ac:dyDescent="0.2"/>
    <row r="334" spans="1:24" ht="15.75" customHeight="1" x14ac:dyDescent="0.2"/>
    <row r="335" spans="1:24" ht="15.75" customHeight="1" x14ac:dyDescent="0.2"/>
    <row r="336" spans="1:24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</sheetData>
  <mergeCells count="40">
    <mergeCell ref="C114:C115"/>
    <mergeCell ref="A119:N119"/>
    <mergeCell ref="B120:B123"/>
    <mergeCell ref="B124:B126"/>
    <mergeCell ref="B99:B102"/>
    <mergeCell ref="A106:N106"/>
    <mergeCell ref="B108:B110"/>
    <mergeCell ref="C108:C110"/>
    <mergeCell ref="B111:B113"/>
    <mergeCell ref="C111:C113"/>
    <mergeCell ref="B114:B115"/>
    <mergeCell ref="A81:N81"/>
    <mergeCell ref="B82:B86"/>
    <mergeCell ref="B87:B89"/>
    <mergeCell ref="A93:I93"/>
    <mergeCell ref="B94:B98"/>
    <mergeCell ref="B58:B60"/>
    <mergeCell ref="B61:B63"/>
    <mergeCell ref="A67:N67"/>
    <mergeCell ref="B68:B73"/>
    <mergeCell ref="B74:B78"/>
    <mergeCell ref="B30:B38"/>
    <mergeCell ref="B39:B43"/>
    <mergeCell ref="A47:I47"/>
    <mergeCell ref="C48:C50"/>
    <mergeCell ref="A57:I57"/>
    <mergeCell ref="B48:B50"/>
    <mergeCell ref="B51:B52"/>
    <mergeCell ref="C51:C52"/>
    <mergeCell ref="B53:B54"/>
    <mergeCell ref="B13:B14"/>
    <mergeCell ref="A18:I18"/>
    <mergeCell ref="B19:B22"/>
    <mergeCell ref="B23:B25"/>
    <mergeCell ref="A29:I29"/>
    <mergeCell ref="A1:N1"/>
    <mergeCell ref="A3:I3"/>
    <mergeCell ref="B4:B6"/>
    <mergeCell ref="B7:B9"/>
    <mergeCell ref="B10:B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TAN_alap_nappali</vt:lpstr>
      <vt:lpstr>TAN_VMT_nappali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2022-03-30T09:55:08Z</dcterms:created>
  <dcterms:modified xsi:type="dcterms:W3CDTF">2026-08-22T09:32:24Z</dcterms:modified>
</cp:coreProperties>
</file>