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féléves ANG L Kond" sheetId="1" r:id="rId4"/>
  </sheets>
  <definedNames>
    <definedName hidden="1" localSheetId="0" name="_xlnm._FilterDatabase">'2 féléves ANG L Kond'!$A$2:$AA$31</definedName>
  </definedNames>
  <calcPr/>
  <extLst>
    <ext uri="GoogleSheetsCustomDataVersion2">
      <go:sheetsCustomData xmlns:go="http://customooxmlschemas.google.com/" r:id="rId5" roundtripDataChecksum="RYMlBBRNEBdgAenBdq3idWd/ilnrLLzrTdG+xPgtWIA="/>
    </ext>
  </extLst>
</workbook>
</file>

<file path=xl/sharedStrings.xml><?xml version="1.0" encoding="utf-8"?>
<sst xmlns="http://schemas.openxmlformats.org/spreadsheetml/2006/main" count="129" uniqueCount="81">
  <si>
    <r>
      <rPr>
        <rFont val="Arial"/>
        <b/>
        <color theme="1"/>
        <sz val="9.0"/>
      </rPr>
      <t xml:space="preserve">Kindergarten Education BA Programme (Part-Time) - </t>
    </r>
    <r>
      <rPr>
        <rFont val="Arial"/>
        <b/>
        <color rgb="FFFF0000"/>
        <sz val="9.0"/>
      </rPr>
      <t>bemenet: Konduktor (angol nyelven)</t>
    </r>
  </si>
  <si>
    <t>Year</t>
  </si>
  <si>
    <t>Term</t>
  </si>
  <si>
    <t>Course Code</t>
  </si>
  <si>
    <t>Course</t>
  </si>
  <si>
    <t>1. lessons/lecture</t>
  </si>
  <si>
    <t>1. lessons/seminar</t>
  </si>
  <si>
    <t>1. credits</t>
  </si>
  <si>
    <t>2. lessons/lecture</t>
  </si>
  <si>
    <t>2. lessons/seminar</t>
  </si>
  <si>
    <t>2. credits</t>
  </si>
  <si>
    <t>3.lessons/lecture</t>
  </si>
  <si>
    <t>3.lessons/seminar</t>
  </si>
  <si>
    <t>3. credits</t>
  </si>
  <si>
    <t>4. lessons/lecture</t>
  </si>
  <si>
    <t>4. lessons/seminar</t>
  </si>
  <si>
    <t>4. credits</t>
  </si>
  <si>
    <t>5. lessons/lecture</t>
  </si>
  <si>
    <t>5. lessons/seminar</t>
  </si>
  <si>
    <t>5. credits</t>
  </si>
  <si>
    <t>6. lessons/lecture</t>
  </si>
  <si>
    <t>6. lessons/seminar</t>
  </si>
  <si>
    <t>6. credits</t>
  </si>
  <si>
    <t>Lessons Total/Lecture</t>
  </si>
  <si>
    <t>Lessons Total/Seminar</t>
  </si>
  <si>
    <t>Lessons Total</t>
  </si>
  <si>
    <t xml:space="preserve">Credits </t>
  </si>
  <si>
    <t>End of Term</t>
  </si>
  <si>
    <t>I.</t>
  </si>
  <si>
    <t>1.</t>
  </si>
  <si>
    <t>LKOZOS1026ANG</t>
  </si>
  <si>
    <t>Care of Creation</t>
  </si>
  <si>
    <t>e</t>
  </si>
  <si>
    <t>LKOZOS1001ANG</t>
  </si>
  <si>
    <t>Basics of Sociology</t>
  </si>
  <si>
    <t>tm</t>
  </si>
  <si>
    <t>HFALTALB092ANG</t>
  </si>
  <si>
    <t>Introduction to Christianity</t>
  </si>
  <si>
    <t>BLALTS1002ANG</t>
  </si>
  <si>
    <t>Introduction to Ethics</t>
  </si>
  <si>
    <t>2.</t>
  </si>
  <si>
    <t>LKOZOS2002ANG</t>
  </si>
  <si>
    <t>Basics of Minority Studies and Romology</t>
  </si>
  <si>
    <t>OVOALB1001ANG</t>
  </si>
  <si>
    <t>Introduction to Child Protection</t>
  </si>
  <si>
    <t>Social Sciences Total</t>
  </si>
  <si>
    <t>OVOALB1061ANG</t>
  </si>
  <si>
    <t>Career socialisation and self-awareness exercises</t>
  </si>
  <si>
    <t>OVOALB2061ANG</t>
  </si>
  <si>
    <t>Professional Skills Development and self-awareness</t>
  </si>
  <si>
    <t>Psychology Total</t>
  </si>
  <si>
    <t>OVOALB2043ANG</t>
  </si>
  <si>
    <t>The Profession of Education</t>
  </si>
  <si>
    <t>LKOZOS2007ANG</t>
  </si>
  <si>
    <t>Family-and Inclusive Pedagogy</t>
  </si>
  <si>
    <t>Pedagogy Total</t>
  </si>
  <si>
    <t>Foundation Courses Total (32-45 Cs)</t>
  </si>
  <si>
    <t>OVOALB1062ANG</t>
  </si>
  <si>
    <t>Music Education and Methodology 3.</t>
  </si>
  <si>
    <t>Music Education and Methodology Total</t>
  </si>
  <si>
    <t xml:space="preserve"> Methodology Courses Total (54-72 Cs)</t>
  </si>
  <si>
    <t>Professional Core Courses Total</t>
  </si>
  <si>
    <t>BLOVOP1007ANG</t>
  </si>
  <si>
    <t>Irodalmi és anyanyelvi nevelés módszertana 1.</t>
  </si>
  <si>
    <t>OVOALB2028ANG</t>
  </si>
  <si>
    <t>Irodalmi és anyanyelvi nevelés módszertana 2.</t>
  </si>
  <si>
    <t>OVOALB1045ANG</t>
  </si>
  <si>
    <t>Nyelv- és beszédművelés</t>
  </si>
  <si>
    <t>Literacy Total</t>
  </si>
  <si>
    <t>OVOALB1037ANG</t>
  </si>
  <si>
    <t>Complex Placement 1.</t>
  </si>
  <si>
    <t>OVOALB2038ANG</t>
  </si>
  <si>
    <t>Complex Placement 2.</t>
  </si>
  <si>
    <t>OVOALB2039ANG</t>
  </si>
  <si>
    <t>Complex Placement 3.</t>
  </si>
  <si>
    <t>Professional Placement Total (26 Cs)</t>
  </si>
  <si>
    <t>NMOVOALB500ANG</t>
  </si>
  <si>
    <t>Thesis</t>
  </si>
  <si>
    <t>s</t>
  </si>
  <si>
    <t>Theoretical Courses</t>
  </si>
  <si>
    <t>Kindergarten Education BA Programme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</si>
</sst>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9.0"/>
      <color theme="1"/>
      <name val="Arial"/>
    </font>
    <font>
      <sz val="9.0"/>
      <color theme="1"/>
      <name val="Arial"/>
    </font>
    <font>
      <sz val="11.0"/>
      <color theme="1"/>
      <name val="Calibri"/>
    </font>
    <font/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7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 style="thin">
        <color rgb="FF000000"/>
      </left>
      <right/>
      <bottom/>
    </border>
    <border>
      <left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top/>
      <bottom/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/>
      <top/>
      <bottom style="medium">
        <color rgb="FF000000"/>
      </bottom>
    </border>
    <border>
      <left/>
      <top/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/>
      <bottom/>
    </border>
    <border>
      <bottom/>
    </border>
    <border>
      <left/>
      <right style="thin">
        <color rgb="FF000000"/>
      </right>
      <top style="medium">
        <color rgb="FF000000"/>
      </top>
      <bottom/>
    </border>
    <border>
      <right/>
      <top style="medium">
        <color rgb="FF000000"/>
      </top>
      <bottom/>
    </border>
    <border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top/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top/>
      <bottom style="thin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textRotation="90"/>
    </xf>
    <xf borderId="0" fillId="2" fontId="1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1" fillId="2" fontId="1" numFmtId="0" xfId="0" applyAlignment="1" applyBorder="1" applyFont="1">
      <alignment horizontal="center" textRotation="90"/>
    </xf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 textRotation="90"/>
    </xf>
    <xf borderId="3" fillId="2" fontId="1" numFmtId="0" xfId="0" applyAlignment="1" applyBorder="1" applyFont="1">
      <alignment horizontal="center" textRotation="90"/>
    </xf>
    <xf borderId="4" fillId="2" fontId="1" numFmtId="0" xfId="0" applyAlignment="1" applyBorder="1" applyFont="1">
      <alignment horizontal="center" textRotation="90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5" fillId="0" fontId="2" numFmtId="0" xfId="0" applyBorder="1" applyFont="1"/>
    <xf borderId="7" fillId="0" fontId="2" numFmtId="0" xfId="0" applyAlignment="1" applyBorder="1" applyFont="1">
      <alignment horizontal="center"/>
    </xf>
    <xf borderId="5" fillId="0" fontId="3" numFmtId="0" xfId="0" applyBorder="1" applyFont="1"/>
    <xf borderId="0" fillId="0" fontId="2" numFmtId="0" xfId="0" applyAlignment="1" applyFont="1">
      <alignment horizontal="center"/>
    </xf>
    <xf borderId="8" fillId="0" fontId="2" numFmtId="0" xfId="0" applyAlignment="1" applyBorder="1" applyFont="1">
      <alignment horizontal="center"/>
    </xf>
    <xf borderId="0" fillId="0" fontId="2" numFmtId="0" xfId="0" applyFont="1"/>
    <xf borderId="9" fillId="0" fontId="2" numFmtId="0" xfId="0" applyAlignment="1" applyBorder="1" applyFont="1">
      <alignment horizontal="center"/>
    </xf>
    <xf borderId="0" fillId="0" fontId="3" numFmtId="0" xfId="0" applyFont="1"/>
    <xf borderId="10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 readingOrder="0"/>
    </xf>
    <xf borderId="11" fillId="0" fontId="2" numFmtId="0" xfId="0" applyAlignment="1" applyBorder="1" applyFont="1">
      <alignment horizontal="center"/>
    </xf>
    <xf borderId="11" fillId="0" fontId="2" numFmtId="0" xfId="0" applyBorder="1" applyFont="1"/>
    <xf borderId="10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13" fillId="0" fontId="3" numFmtId="0" xfId="0" applyBorder="1" applyFont="1"/>
    <xf borderId="14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/>
    </xf>
    <xf borderId="16" fillId="0" fontId="2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Alignment="1" applyBorder="1" applyFont="1">
      <alignment horizontal="center"/>
    </xf>
    <xf borderId="19" fillId="0" fontId="3" numFmtId="0" xfId="0" applyBorder="1" applyFont="1"/>
    <xf borderId="15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18" fillId="0" fontId="3" numFmtId="0" xfId="0" applyBorder="1" applyFont="1"/>
    <xf borderId="19" fillId="0" fontId="2" numFmtId="0" xfId="0" applyAlignment="1" applyBorder="1" applyFont="1">
      <alignment horizontal="center"/>
    </xf>
    <xf borderId="20" fillId="0" fontId="2" numFmtId="0" xfId="0" applyAlignment="1" applyBorder="1" applyFont="1">
      <alignment horizontal="center"/>
    </xf>
    <xf borderId="23" fillId="0" fontId="2" numFmtId="0" xfId="0" applyAlignment="1" applyBorder="1" applyFont="1">
      <alignment horizontal="center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2" numFmtId="0" xfId="0" applyBorder="1" applyFont="1"/>
    <xf borderId="24" fillId="0" fontId="2" numFmtId="0" xfId="0" applyAlignment="1" applyBorder="1" applyFont="1">
      <alignment horizontal="center"/>
    </xf>
    <xf borderId="25" fillId="0" fontId="2" numFmtId="0" xfId="0" applyAlignment="1" applyBorder="1" applyFont="1">
      <alignment horizontal="center"/>
    </xf>
    <xf borderId="28" fillId="0" fontId="2" numFmtId="0" xfId="0" applyAlignment="1" applyBorder="1" applyFont="1">
      <alignment horizontal="center"/>
    </xf>
    <xf borderId="29" fillId="0" fontId="2" numFmtId="0" xfId="0" applyAlignment="1" applyBorder="1" applyFont="1">
      <alignment horizontal="center"/>
    </xf>
    <xf borderId="26" fillId="0" fontId="2" numFmtId="0" xfId="0" applyAlignment="1" applyBorder="1" applyFont="1">
      <alignment horizontal="center"/>
    </xf>
    <xf borderId="30" fillId="0" fontId="3" numFmtId="0" xfId="0" applyBorder="1" applyFont="1"/>
    <xf borderId="31" fillId="0" fontId="2" numFmtId="0" xfId="0" applyAlignment="1" applyBorder="1" applyFont="1">
      <alignment horizontal="center"/>
    </xf>
    <xf borderId="32" fillId="0" fontId="2" numFmtId="0" xfId="0" applyAlignment="1" applyBorder="1" applyFont="1">
      <alignment horizontal="center"/>
    </xf>
    <xf borderId="32" fillId="0" fontId="2" numFmtId="0" xfId="0" applyAlignment="1" applyBorder="1" applyFont="1">
      <alignment horizontal="center" readingOrder="0"/>
    </xf>
    <xf borderId="17" fillId="0" fontId="2" numFmtId="0" xfId="0" applyAlignment="1" applyBorder="1" applyFont="1">
      <alignment horizontal="center"/>
    </xf>
    <xf borderId="33" fillId="0" fontId="2" numFmtId="0" xfId="0" applyBorder="1" applyFont="1"/>
    <xf borderId="34" fillId="0" fontId="3" numFmtId="0" xfId="0" applyBorder="1" applyFont="1"/>
    <xf borderId="21" fillId="0" fontId="2" numFmtId="0" xfId="0" applyAlignment="1" applyBorder="1" applyFont="1">
      <alignment horizontal="center"/>
    </xf>
    <xf borderId="22" fillId="0" fontId="2" numFmtId="0" xfId="0" applyAlignment="1" applyBorder="1" applyFont="1">
      <alignment horizontal="center"/>
    </xf>
    <xf borderId="35" fillId="0" fontId="2" numFmtId="0" xfId="0" applyAlignment="1" applyBorder="1" applyFont="1">
      <alignment horizontal="center"/>
    </xf>
    <xf borderId="36" fillId="0" fontId="3" numFmtId="0" xfId="0" applyBorder="1" applyFont="1"/>
    <xf borderId="28" fillId="0" fontId="3" numFmtId="0" xfId="0" applyBorder="1" applyFont="1"/>
    <xf borderId="25" fillId="0" fontId="2" numFmtId="0" xfId="0" applyBorder="1" applyFont="1"/>
    <xf borderId="35" fillId="0" fontId="3" numFmtId="0" xfId="0" applyBorder="1" applyFont="1"/>
    <xf borderId="20" fillId="0" fontId="2" numFmtId="0" xfId="0" applyAlignment="1" applyBorder="1" applyFont="1">
      <alignment horizontal="center" readingOrder="0"/>
    </xf>
    <xf borderId="16" fillId="0" fontId="2" numFmtId="0" xfId="0" applyAlignment="1" applyBorder="1" applyFont="1">
      <alignment shrinkToFit="0" wrapText="1"/>
    </xf>
    <xf borderId="15" fillId="0" fontId="2" numFmtId="0" xfId="0" applyAlignment="1" applyBorder="1" applyFont="1">
      <alignment horizontal="center" shrinkToFit="0" wrapText="1"/>
    </xf>
    <xf borderId="20" fillId="0" fontId="2" numFmtId="0" xfId="0" applyAlignment="1" applyBorder="1" applyFont="1">
      <alignment horizontal="center" shrinkToFit="0" wrapText="1"/>
    </xf>
    <xf borderId="18" fillId="0" fontId="2" numFmtId="0" xfId="0" applyAlignment="1" applyBorder="1" applyFont="1">
      <alignment horizontal="center" readingOrder="0"/>
    </xf>
    <xf borderId="37" fillId="0" fontId="2" numFmtId="0" xfId="0" applyAlignment="1" applyBorder="1" applyFont="1">
      <alignment horizontal="center"/>
    </xf>
    <xf borderId="22" fillId="0" fontId="2" numFmtId="0" xfId="0" applyAlignment="1" applyBorder="1" applyFont="1">
      <alignment horizontal="right" shrinkToFit="0" wrapText="1"/>
    </xf>
    <xf borderId="18" fillId="0" fontId="2" numFmtId="0" xfId="0" applyAlignment="1" applyBorder="1" applyFont="1">
      <alignment horizontal="right" shrinkToFit="0" wrapText="1"/>
    </xf>
    <xf borderId="38" fillId="0" fontId="3" numFmtId="0" xfId="0" applyBorder="1" applyFont="1"/>
    <xf borderId="39" fillId="0" fontId="2" numFmtId="0" xfId="0" applyBorder="1" applyFont="1"/>
    <xf borderId="36" fillId="0" fontId="2" numFmtId="0" xfId="0" applyAlignment="1" applyBorder="1" applyFont="1">
      <alignment horizontal="center"/>
    </xf>
    <xf borderId="39" fillId="0" fontId="2" numFmtId="0" xfId="0" applyAlignment="1" applyBorder="1" applyFont="1">
      <alignment horizontal="center"/>
    </xf>
    <xf borderId="39" fillId="0" fontId="3" numFmtId="0" xfId="0" applyBorder="1" applyFont="1"/>
    <xf borderId="40" fillId="0" fontId="3" numFmtId="0" xfId="0" applyAlignment="1" applyBorder="1" applyFont="1">
      <alignment vertical="bottom"/>
    </xf>
    <xf borderId="41" fillId="0" fontId="3" numFmtId="0" xfId="0" applyAlignment="1" applyBorder="1" applyFont="1">
      <alignment vertical="bottom"/>
    </xf>
    <xf borderId="42" fillId="0" fontId="2" numFmtId="0" xfId="0" applyAlignment="1" applyBorder="1" applyFont="1">
      <alignment horizontal="center" vertical="bottom"/>
    </xf>
    <xf borderId="27" fillId="0" fontId="4" numFmtId="0" xfId="0" applyBorder="1" applyFont="1"/>
    <xf borderId="27" fillId="0" fontId="2" numFmtId="0" xfId="0" applyAlignment="1" applyBorder="1" applyFont="1">
      <alignment horizontal="center" vertical="bottom"/>
    </xf>
    <xf borderId="43" fillId="0" fontId="2" numFmtId="0" xfId="0" applyAlignment="1" applyBorder="1" applyFont="1">
      <alignment horizontal="center" vertical="bottom"/>
    </xf>
    <xf borderId="27" fillId="0" fontId="3" numFmtId="0" xfId="0" applyAlignment="1" applyBorder="1" applyFont="1">
      <alignment vertical="bottom"/>
    </xf>
    <xf borderId="4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left" vertical="bottom"/>
    </xf>
    <xf borderId="5" fillId="0" fontId="2" numFmtId="0" xfId="0" applyAlignment="1" applyBorder="1" applyFont="1">
      <alignment horizontal="left" vertical="bottom"/>
    </xf>
    <xf borderId="6" fillId="0" fontId="3" numFmtId="0" xfId="0" applyBorder="1" applyFont="1"/>
    <xf borderId="1" fillId="0" fontId="2" numFmtId="0" xfId="0" applyAlignment="1" applyBorder="1" applyFont="1">
      <alignment horizontal="center"/>
    </xf>
    <xf borderId="44" fillId="0" fontId="3" numFmtId="0" xfId="0" applyBorder="1" applyFont="1"/>
    <xf borderId="30" fillId="0" fontId="2" numFmtId="0" xfId="0" applyBorder="1" applyFont="1"/>
    <xf borderId="45" fillId="0" fontId="3" numFmtId="0" xfId="0" applyBorder="1" applyFont="1"/>
    <xf borderId="46" fillId="0" fontId="2" numFmtId="0" xfId="0" applyAlignment="1" applyBorder="1" applyFont="1">
      <alignment horizontal="center"/>
    </xf>
    <xf borderId="47" fillId="0" fontId="4" numFmtId="0" xfId="0" applyBorder="1" applyFont="1"/>
    <xf borderId="48" fillId="0" fontId="2" numFmtId="0" xfId="0" applyAlignment="1" applyBorder="1" applyFont="1">
      <alignment horizontal="center"/>
    </xf>
    <xf borderId="49" fillId="0" fontId="2" numFmtId="0" xfId="0" applyAlignment="1" applyBorder="1" applyFont="1">
      <alignment horizontal="center"/>
    </xf>
    <xf borderId="49" fillId="0" fontId="3" numFmtId="0" xfId="0" applyBorder="1" applyFont="1"/>
    <xf borderId="45" fillId="0" fontId="2" numFmtId="0" xfId="0" applyAlignment="1" applyBorder="1" applyFont="1">
      <alignment horizontal="center"/>
    </xf>
    <xf borderId="50" fillId="0" fontId="2" numFmtId="0" xfId="0" applyAlignment="1" applyBorder="1" applyFont="1">
      <alignment horizontal="center"/>
    </xf>
    <xf borderId="51" fillId="0" fontId="2" numFmtId="0" xfId="0" applyAlignment="1" applyBorder="1" applyFont="1">
      <alignment horizontal="center"/>
    </xf>
    <xf borderId="52" fillId="0" fontId="2" numFmtId="0" xfId="0" applyAlignment="1" applyBorder="1" applyFont="1">
      <alignment horizontal="center"/>
    </xf>
    <xf borderId="53" fillId="0" fontId="2" numFmtId="0" xfId="0" applyAlignment="1" applyBorder="1" applyFont="1">
      <alignment horizontal="center"/>
    </xf>
    <xf borderId="47" fillId="0" fontId="2" numFmtId="0" xfId="0" applyBorder="1" applyFont="1"/>
    <xf borderId="54" fillId="0" fontId="3" numFmtId="0" xfId="0" applyBorder="1" applyFont="1"/>
    <xf borderId="50" fillId="0" fontId="3" numFmtId="0" xfId="0" applyBorder="1" applyFont="1"/>
    <xf borderId="54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 readingOrder="0"/>
    </xf>
    <xf borderId="55" fillId="0" fontId="2" numFmtId="0" xfId="0" applyBorder="1" applyFont="1"/>
    <xf borderId="56" fillId="0" fontId="2" numFmtId="0" xfId="0" applyAlignment="1" applyBorder="1" applyFont="1">
      <alignment horizontal="center"/>
    </xf>
    <xf borderId="37" fillId="0" fontId="2" numFmtId="0" xfId="0" applyBorder="1" applyFont="1"/>
    <xf borderId="57" fillId="0" fontId="2" numFmtId="0" xfId="0" applyAlignment="1" applyBorder="1" applyFont="1">
      <alignment horizontal="center"/>
    </xf>
    <xf borderId="16" fillId="0" fontId="3" numFmtId="0" xfId="0" applyBorder="1" applyFont="1"/>
    <xf borderId="23" fillId="0" fontId="3" numFmtId="0" xfId="0" applyBorder="1" applyFont="1"/>
    <xf borderId="16" fillId="0" fontId="2" numFmtId="0" xfId="0" applyBorder="1" applyFont="1"/>
    <xf borderId="31" fillId="0" fontId="2" numFmtId="0" xfId="0" applyBorder="1" applyFont="1"/>
    <xf borderId="58" fillId="0" fontId="3" numFmtId="0" xfId="0" applyBorder="1" applyFont="1"/>
    <xf borderId="59" fillId="0" fontId="2" numFmtId="0" xfId="0" applyAlignment="1" applyBorder="1" applyFont="1">
      <alignment horizontal="center"/>
    </xf>
    <xf borderId="60" fillId="0" fontId="4" numFmtId="0" xfId="0" applyBorder="1" applyFont="1"/>
    <xf borderId="58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61" fillId="0" fontId="2" numFmtId="0" xfId="0" applyAlignment="1" applyBorder="1" applyFont="1">
      <alignment horizontal="center"/>
    </xf>
    <xf borderId="62" fillId="0" fontId="2" numFmtId="0" xfId="0" applyAlignment="1" applyBorder="1" applyFont="1">
      <alignment horizontal="center"/>
    </xf>
    <xf borderId="63" fillId="0" fontId="3" numFmtId="0" xfId="0" applyBorder="1" applyFont="1"/>
    <xf borderId="64" fillId="0" fontId="2" numFmtId="0" xfId="0" applyBorder="1" applyFont="1"/>
    <xf borderId="63" fillId="0" fontId="2" numFmtId="0" xfId="0" applyAlignment="1" applyBorder="1" applyFont="1">
      <alignment horizontal="center"/>
    </xf>
    <xf borderId="65" fillId="0" fontId="2" numFmtId="0" xfId="0" applyAlignment="1" applyBorder="1" applyFont="1">
      <alignment horizontal="center"/>
    </xf>
    <xf borderId="64" fillId="0" fontId="2" numFmtId="0" xfId="0" applyAlignment="1" applyBorder="1" applyFont="1">
      <alignment horizontal="center"/>
    </xf>
    <xf borderId="66" fillId="0" fontId="2" numFmtId="0" xfId="0" applyAlignment="1" applyBorder="1" applyFont="1">
      <alignment horizontal="center"/>
    </xf>
    <xf borderId="67" fillId="0" fontId="3" numFmtId="0" xfId="0" applyBorder="1" applyFont="1"/>
    <xf borderId="68" fillId="0" fontId="3" numFmtId="0" xfId="0" applyBorder="1" applyFont="1"/>
    <xf borderId="69" fillId="0" fontId="2" numFmtId="0" xfId="0" applyBorder="1" applyFont="1"/>
    <xf borderId="67" fillId="0" fontId="2" numFmtId="0" xfId="0" applyAlignment="1" applyBorder="1" applyFont="1">
      <alignment horizontal="center"/>
    </xf>
    <xf borderId="70" fillId="0" fontId="2" numFmtId="0" xfId="0" applyAlignment="1" applyBorder="1" applyFont="1">
      <alignment horizontal="center"/>
    </xf>
    <xf borderId="71" fillId="0" fontId="3" numFmtId="0" xfId="0" applyBorder="1" applyFont="1"/>
    <xf borderId="72" fillId="0" fontId="3" numFmtId="0" xfId="0" applyBorder="1" applyFont="1"/>
    <xf borderId="73" fillId="0" fontId="2" numFmtId="0" xfId="0" applyAlignment="1" applyBorder="1" applyFont="1">
      <alignment horizontal="center"/>
    </xf>
    <xf borderId="74" fillId="0" fontId="4" numFmtId="0" xfId="0" applyBorder="1" applyFont="1"/>
    <xf borderId="72" fillId="0" fontId="2" numFmtId="0" xfId="0" applyAlignment="1" applyBorder="1" applyFont="1">
      <alignment horizontal="center"/>
    </xf>
    <xf borderId="72" fillId="0" fontId="1" numFmtId="0" xfId="0" applyAlignment="1" applyBorder="1" applyFont="1">
      <alignment horizontal="center"/>
    </xf>
    <xf borderId="75" fillId="0" fontId="3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.71"/>
    <col customWidth="1" min="3" max="3" width="16.0"/>
    <col customWidth="1" min="4" max="4" width="39.43"/>
    <col customWidth="1" min="5" max="5" width="6.86"/>
    <col customWidth="1" min="6" max="8" width="3.14"/>
    <col customWidth="1" min="9" max="9" width="4.0"/>
    <col customWidth="1" min="10" max="10" width="3.14"/>
    <col customWidth="1" hidden="1" min="11" max="11" width="3.14"/>
    <col customWidth="1" hidden="1" min="12" max="12" width="3.86"/>
    <col customWidth="1" hidden="1" min="13" max="14" width="3.14"/>
    <col customWidth="1" hidden="1" min="15" max="15" width="4.0"/>
    <col customWidth="1" hidden="1" min="16" max="22" width="3.14"/>
    <col customWidth="1" min="23" max="26" width="4.0"/>
    <col customWidth="1" min="27" max="27" width="3.14"/>
  </cols>
  <sheetData>
    <row r="1" ht="33.0" customHeight="1">
      <c r="A1" s="1"/>
      <c r="B1" s="1"/>
      <c r="C1" s="2"/>
      <c r="D1" s="3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12</v>
      </c>
      <c r="M2" s="7" t="s">
        <v>13</v>
      </c>
      <c r="N2" s="8" t="s">
        <v>14</v>
      </c>
      <c r="O2" s="6" t="s">
        <v>15</v>
      </c>
      <c r="P2" s="7" t="s">
        <v>16</v>
      </c>
      <c r="Q2" s="8" t="s">
        <v>17</v>
      </c>
      <c r="R2" s="6" t="s">
        <v>18</v>
      </c>
      <c r="S2" s="7" t="s">
        <v>19</v>
      </c>
      <c r="T2" s="8" t="s">
        <v>20</v>
      </c>
      <c r="U2" s="6" t="s">
        <v>21</v>
      </c>
      <c r="V2" s="7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</row>
    <row r="3">
      <c r="A3" s="9" t="s">
        <v>28</v>
      </c>
      <c r="B3" s="10" t="s">
        <v>29</v>
      </c>
      <c r="C3" s="10" t="s">
        <v>30</v>
      </c>
      <c r="D3" s="11" t="s">
        <v>31</v>
      </c>
      <c r="E3" s="12">
        <v>5.0</v>
      </c>
      <c r="F3" s="9">
        <v>0.0</v>
      </c>
      <c r="G3" s="10">
        <v>1.0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2">
        <f t="shared" ref="W3:X3" si="1">T3+Q3+N3+K3+H3+E3</f>
        <v>5</v>
      </c>
      <c r="X3" s="10">
        <f t="shared" si="1"/>
        <v>0</v>
      </c>
      <c r="Y3" s="10">
        <f t="shared" ref="Y3:Y8" si="3">SUM(W3:X3)</f>
        <v>5</v>
      </c>
      <c r="Z3" s="10">
        <f t="shared" ref="Z3:Z8" si="4">G3+J3+M3+P3+S3+V3</f>
        <v>1</v>
      </c>
      <c r="AA3" s="10" t="s">
        <v>32</v>
      </c>
    </row>
    <row r="4">
      <c r="A4" s="14" t="s">
        <v>28</v>
      </c>
      <c r="B4" s="15" t="s">
        <v>29</v>
      </c>
      <c r="C4" s="15" t="s">
        <v>33</v>
      </c>
      <c r="D4" s="16" t="s">
        <v>34</v>
      </c>
      <c r="E4" s="17">
        <v>10.0</v>
      </c>
      <c r="F4" s="14">
        <v>5.0</v>
      </c>
      <c r="G4" s="15">
        <v>3.0</v>
      </c>
      <c r="H4" s="18"/>
      <c r="I4" s="18"/>
      <c r="J4" s="18"/>
      <c r="K4" s="18"/>
      <c r="L4" s="18"/>
      <c r="M4" s="18"/>
      <c r="N4" s="18"/>
      <c r="O4" s="18"/>
      <c r="P4" s="18"/>
      <c r="Q4" s="14"/>
      <c r="R4" s="14"/>
      <c r="S4" s="14"/>
      <c r="T4" s="18"/>
      <c r="U4" s="18"/>
      <c r="V4" s="18"/>
      <c r="W4" s="17">
        <f t="shared" ref="W4:X4" si="2">T4+Q4+N4+K4+H4+E4</f>
        <v>10</v>
      </c>
      <c r="X4" s="15">
        <f t="shared" si="2"/>
        <v>5</v>
      </c>
      <c r="Y4" s="15">
        <f t="shared" si="3"/>
        <v>15</v>
      </c>
      <c r="Z4" s="15">
        <f t="shared" si="4"/>
        <v>3</v>
      </c>
      <c r="AA4" s="15" t="s">
        <v>35</v>
      </c>
    </row>
    <row r="5">
      <c r="A5" s="14" t="s">
        <v>28</v>
      </c>
      <c r="B5" s="15" t="s">
        <v>29</v>
      </c>
      <c r="C5" s="15" t="s">
        <v>36</v>
      </c>
      <c r="D5" s="16" t="s">
        <v>37</v>
      </c>
      <c r="E5" s="17">
        <v>10.0</v>
      </c>
      <c r="F5" s="14">
        <v>0.0</v>
      </c>
      <c r="G5" s="15">
        <v>2.0</v>
      </c>
      <c r="H5" s="18"/>
      <c r="I5" s="18"/>
      <c r="J5" s="18"/>
      <c r="K5" s="14"/>
      <c r="L5" s="14"/>
      <c r="M5" s="14"/>
      <c r="N5" s="18"/>
      <c r="O5" s="18"/>
      <c r="P5" s="18"/>
      <c r="Q5" s="18"/>
      <c r="R5" s="18"/>
      <c r="S5" s="18"/>
      <c r="T5" s="18"/>
      <c r="U5" s="18"/>
      <c r="V5" s="18"/>
      <c r="W5" s="17">
        <f t="shared" ref="W5:X5" si="5">T5+Q5+N5+K5+H5+E5</f>
        <v>10</v>
      </c>
      <c r="X5" s="15">
        <f t="shared" si="5"/>
        <v>0</v>
      </c>
      <c r="Y5" s="15">
        <f t="shared" si="3"/>
        <v>10</v>
      </c>
      <c r="Z5" s="15">
        <f t="shared" si="4"/>
        <v>2</v>
      </c>
      <c r="AA5" s="15" t="s">
        <v>32</v>
      </c>
    </row>
    <row r="6">
      <c r="A6" s="14" t="s">
        <v>28</v>
      </c>
      <c r="B6" s="15" t="s">
        <v>29</v>
      </c>
      <c r="C6" s="15" t="s">
        <v>38</v>
      </c>
      <c r="D6" s="16" t="s">
        <v>39</v>
      </c>
      <c r="E6" s="17">
        <v>10.0</v>
      </c>
      <c r="F6" s="14">
        <v>0.0</v>
      </c>
      <c r="G6" s="15">
        <v>2.0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7">
        <f t="shared" ref="W6:X6" si="6">T6+Q6+N6+K6+H6+E6</f>
        <v>10</v>
      </c>
      <c r="X6" s="15">
        <f t="shared" si="6"/>
        <v>0</v>
      </c>
      <c r="Y6" s="15">
        <f t="shared" si="3"/>
        <v>10</v>
      </c>
      <c r="Z6" s="15">
        <f t="shared" si="4"/>
        <v>2</v>
      </c>
      <c r="AA6" s="15" t="s">
        <v>32</v>
      </c>
    </row>
    <row r="7">
      <c r="A7" s="19" t="s">
        <v>28</v>
      </c>
      <c r="B7" s="20" t="s">
        <v>40</v>
      </c>
      <c r="C7" s="21" t="s">
        <v>41</v>
      </c>
      <c r="D7" s="22" t="s">
        <v>42</v>
      </c>
      <c r="E7" s="23"/>
      <c r="F7" s="23"/>
      <c r="G7" s="24"/>
      <c r="H7" s="25">
        <v>10.0</v>
      </c>
      <c r="I7" s="19">
        <v>0.0</v>
      </c>
      <c r="J7" s="26">
        <v>2.0</v>
      </c>
      <c r="K7" s="27"/>
      <c r="L7" s="23"/>
      <c r="M7" s="24"/>
      <c r="N7" s="25"/>
      <c r="O7" s="19"/>
      <c r="P7" s="26"/>
      <c r="Q7" s="23"/>
      <c r="R7" s="23"/>
      <c r="S7" s="24"/>
      <c r="T7" s="27"/>
      <c r="U7" s="23"/>
      <c r="V7" s="23"/>
      <c r="W7" s="25">
        <f t="shared" ref="W7:X7" si="7">T7+Q7+N7+K7+H7+E7</f>
        <v>10</v>
      </c>
      <c r="X7" s="26">
        <f t="shared" si="7"/>
        <v>0</v>
      </c>
      <c r="Y7" s="25">
        <f t="shared" si="3"/>
        <v>10</v>
      </c>
      <c r="Z7" s="21">
        <f t="shared" si="4"/>
        <v>2</v>
      </c>
      <c r="AA7" s="28" t="s">
        <v>32</v>
      </c>
    </row>
    <row r="8">
      <c r="A8" s="29" t="s">
        <v>28</v>
      </c>
      <c r="B8" s="29" t="s">
        <v>29</v>
      </c>
      <c r="C8" s="30" t="s">
        <v>43</v>
      </c>
      <c r="D8" s="31" t="s">
        <v>44</v>
      </c>
      <c r="E8" s="29">
        <v>10.0</v>
      </c>
      <c r="F8" s="29">
        <v>0.0</v>
      </c>
      <c r="G8" s="32">
        <v>2.0</v>
      </c>
      <c r="H8" s="33"/>
      <c r="I8" s="34"/>
      <c r="J8" s="35"/>
      <c r="K8" s="34"/>
      <c r="L8" s="34"/>
      <c r="M8" s="34"/>
      <c r="N8" s="36"/>
      <c r="O8" s="37"/>
      <c r="P8" s="38"/>
      <c r="Q8" s="29"/>
      <c r="R8" s="29"/>
      <c r="S8" s="32"/>
      <c r="T8" s="34"/>
      <c r="U8" s="34"/>
      <c r="V8" s="34"/>
      <c r="W8" s="39">
        <f t="shared" ref="W8:X8" si="8">T8+Q8+N8+K8+H8+E8</f>
        <v>10</v>
      </c>
      <c r="X8" s="40">
        <f t="shared" si="8"/>
        <v>0</v>
      </c>
      <c r="Y8" s="30">
        <f t="shared" si="3"/>
        <v>10</v>
      </c>
      <c r="Z8" s="30">
        <f t="shared" si="4"/>
        <v>2</v>
      </c>
      <c r="AA8" s="41" t="s">
        <v>32</v>
      </c>
    </row>
    <row r="9">
      <c r="A9" s="42"/>
      <c r="B9" s="43"/>
      <c r="C9" s="44"/>
      <c r="D9" s="45" t="s">
        <v>45</v>
      </c>
      <c r="E9" s="46">
        <f t="shared" ref="E9:Z9" si="9">SUM(E3:E8)</f>
        <v>45</v>
      </c>
      <c r="F9" s="46">
        <f t="shared" si="9"/>
        <v>5</v>
      </c>
      <c r="G9" s="47">
        <f t="shared" si="9"/>
        <v>10</v>
      </c>
      <c r="H9" s="48">
        <f t="shared" si="9"/>
        <v>10</v>
      </c>
      <c r="I9" s="46">
        <f t="shared" si="9"/>
        <v>0</v>
      </c>
      <c r="J9" s="46">
        <f t="shared" si="9"/>
        <v>2</v>
      </c>
      <c r="K9" s="46">
        <f t="shared" si="9"/>
        <v>0</v>
      </c>
      <c r="L9" s="46">
        <f t="shared" si="9"/>
        <v>0</v>
      </c>
      <c r="M9" s="46">
        <f t="shared" si="9"/>
        <v>0</v>
      </c>
      <c r="N9" s="46">
        <f t="shared" si="9"/>
        <v>0</v>
      </c>
      <c r="O9" s="46">
        <f t="shared" si="9"/>
        <v>0</v>
      </c>
      <c r="P9" s="46">
        <f t="shared" si="9"/>
        <v>0</v>
      </c>
      <c r="Q9" s="46">
        <f t="shared" si="9"/>
        <v>0</v>
      </c>
      <c r="R9" s="46">
        <f t="shared" si="9"/>
        <v>0</v>
      </c>
      <c r="S9" s="46">
        <f t="shared" si="9"/>
        <v>0</v>
      </c>
      <c r="T9" s="46">
        <f t="shared" si="9"/>
        <v>0</v>
      </c>
      <c r="U9" s="46">
        <f t="shared" si="9"/>
        <v>0</v>
      </c>
      <c r="V9" s="46">
        <f t="shared" si="9"/>
        <v>0</v>
      </c>
      <c r="W9" s="49">
        <f t="shared" si="9"/>
        <v>55</v>
      </c>
      <c r="X9" s="49">
        <f t="shared" si="9"/>
        <v>5</v>
      </c>
      <c r="Y9" s="50">
        <f t="shared" si="9"/>
        <v>60</v>
      </c>
      <c r="Z9" s="50">
        <f t="shared" si="9"/>
        <v>12</v>
      </c>
      <c r="AA9" s="51"/>
    </row>
    <row r="10">
      <c r="A10" s="29" t="s">
        <v>28</v>
      </c>
      <c r="B10" s="29" t="s">
        <v>29</v>
      </c>
      <c r="C10" s="30" t="s">
        <v>46</v>
      </c>
      <c r="D10" s="45" t="s">
        <v>47</v>
      </c>
      <c r="E10" s="52">
        <v>0.0</v>
      </c>
      <c r="F10" s="29">
        <v>10.0</v>
      </c>
      <c r="G10" s="40">
        <v>1.0</v>
      </c>
      <c r="H10" s="34"/>
      <c r="I10" s="34"/>
      <c r="J10" s="35"/>
      <c r="K10" s="33"/>
      <c r="L10" s="34"/>
      <c r="M10" s="35"/>
      <c r="N10" s="33"/>
      <c r="O10" s="34"/>
      <c r="P10" s="35"/>
      <c r="Q10" s="33"/>
      <c r="R10" s="34"/>
      <c r="S10" s="35"/>
      <c r="T10" s="33"/>
      <c r="U10" s="34"/>
      <c r="V10" s="35"/>
      <c r="W10" s="39">
        <f t="shared" ref="W10:X10" si="10">T10+Q10+N10+K10+H10+E10</f>
        <v>0</v>
      </c>
      <c r="X10" s="29">
        <f t="shared" si="10"/>
        <v>10</v>
      </c>
      <c r="Y10" s="30">
        <f t="shared" ref="Y10:Y11" si="12">SUM(W10:X10)</f>
        <v>10</v>
      </c>
      <c r="Z10" s="30">
        <f t="shared" ref="Z10:Z11" si="13">G10+J10+M10+P10+S10+V10</f>
        <v>1</v>
      </c>
      <c r="AA10" s="41" t="s">
        <v>35</v>
      </c>
    </row>
    <row r="11">
      <c r="A11" s="53" t="s">
        <v>28</v>
      </c>
      <c r="B11" s="54" t="s">
        <v>40</v>
      </c>
      <c r="C11" s="55" t="s">
        <v>48</v>
      </c>
      <c r="D11" s="56" t="s">
        <v>49</v>
      </c>
      <c r="E11" s="57"/>
      <c r="F11" s="37"/>
      <c r="G11" s="38"/>
      <c r="H11" s="58">
        <v>0.0</v>
      </c>
      <c r="I11" s="59">
        <v>10.0</v>
      </c>
      <c r="J11" s="59">
        <v>1.0</v>
      </c>
      <c r="K11" s="36"/>
      <c r="L11" s="37"/>
      <c r="M11" s="38"/>
      <c r="N11" s="36"/>
      <c r="O11" s="37"/>
      <c r="P11" s="38"/>
      <c r="Q11" s="36"/>
      <c r="R11" s="37"/>
      <c r="S11" s="38"/>
      <c r="T11" s="58"/>
      <c r="U11" s="59"/>
      <c r="V11" s="59"/>
      <c r="W11" s="58">
        <f t="shared" ref="W11:X11" si="11">T11+Q11+N11+K11+H11+E11</f>
        <v>0</v>
      </c>
      <c r="X11" s="59">
        <f t="shared" si="11"/>
        <v>10</v>
      </c>
      <c r="Y11" s="55">
        <f t="shared" si="12"/>
        <v>10</v>
      </c>
      <c r="Z11" s="55">
        <f t="shared" si="13"/>
        <v>1</v>
      </c>
      <c r="AA11" s="60" t="s">
        <v>35</v>
      </c>
    </row>
    <row r="12">
      <c r="A12" s="61"/>
      <c r="B12" s="62"/>
      <c r="C12" s="36"/>
      <c r="D12" s="63" t="s">
        <v>50</v>
      </c>
      <c r="E12" s="49">
        <f t="shared" ref="E12:Z12" si="14">SUM(E10:E11)</f>
        <v>0</v>
      </c>
      <c r="F12" s="46">
        <f t="shared" si="14"/>
        <v>10</v>
      </c>
      <c r="G12" s="47">
        <f t="shared" si="14"/>
        <v>1</v>
      </c>
      <c r="H12" s="48">
        <f t="shared" si="14"/>
        <v>0</v>
      </c>
      <c r="I12" s="46">
        <f t="shared" si="14"/>
        <v>10</v>
      </c>
      <c r="J12" s="46">
        <f t="shared" si="14"/>
        <v>1</v>
      </c>
      <c r="K12" s="46">
        <f t="shared" si="14"/>
        <v>0</v>
      </c>
      <c r="L12" s="46">
        <f t="shared" si="14"/>
        <v>0</v>
      </c>
      <c r="M12" s="46">
        <f t="shared" si="14"/>
        <v>0</v>
      </c>
      <c r="N12" s="46">
        <f t="shared" si="14"/>
        <v>0</v>
      </c>
      <c r="O12" s="46">
        <f t="shared" si="14"/>
        <v>0</v>
      </c>
      <c r="P12" s="46">
        <f t="shared" si="14"/>
        <v>0</v>
      </c>
      <c r="Q12" s="46">
        <f t="shared" si="14"/>
        <v>0</v>
      </c>
      <c r="R12" s="46">
        <f t="shared" si="14"/>
        <v>0</v>
      </c>
      <c r="S12" s="46">
        <f t="shared" si="14"/>
        <v>0</v>
      </c>
      <c r="T12" s="46">
        <f t="shared" si="14"/>
        <v>0</v>
      </c>
      <c r="U12" s="46">
        <f t="shared" si="14"/>
        <v>0</v>
      </c>
      <c r="V12" s="47">
        <f t="shared" si="14"/>
        <v>0</v>
      </c>
      <c r="W12" s="58">
        <f t="shared" si="14"/>
        <v>0</v>
      </c>
      <c r="X12" s="50">
        <f t="shared" si="14"/>
        <v>20</v>
      </c>
      <c r="Y12" s="32">
        <f t="shared" si="14"/>
        <v>20</v>
      </c>
      <c r="Z12" s="55">
        <f t="shared" si="14"/>
        <v>2</v>
      </c>
      <c r="AA12" s="64"/>
    </row>
    <row r="13">
      <c r="A13" s="19" t="s">
        <v>28</v>
      </c>
      <c r="B13" s="65" t="s">
        <v>40</v>
      </c>
      <c r="C13" s="52" t="s">
        <v>51</v>
      </c>
      <c r="D13" s="66" t="s">
        <v>52</v>
      </c>
      <c r="E13" s="34"/>
      <c r="F13" s="34"/>
      <c r="G13" s="35"/>
      <c r="H13" s="67">
        <v>5.0</v>
      </c>
      <c r="I13" s="67">
        <v>5.0</v>
      </c>
      <c r="J13" s="68">
        <v>2.0</v>
      </c>
      <c r="K13" s="34"/>
      <c r="L13" s="34"/>
      <c r="M13" s="35"/>
      <c r="N13" s="34"/>
      <c r="O13" s="34"/>
      <c r="P13" s="35"/>
      <c r="Q13" s="34"/>
      <c r="R13" s="34"/>
      <c r="S13" s="35"/>
      <c r="T13" s="34"/>
      <c r="U13" s="34"/>
      <c r="V13" s="35"/>
      <c r="W13" s="29">
        <f t="shared" ref="W13:X13" si="15">T13+Q13+N13+K13+H13+E13</f>
        <v>5</v>
      </c>
      <c r="X13" s="29">
        <f t="shared" si="15"/>
        <v>5</v>
      </c>
      <c r="Y13" s="30">
        <f t="shared" ref="Y13:Y14" si="17">SUM(W13:X13)</f>
        <v>10</v>
      </c>
      <c r="Z13" s="30">
        <f t="shared" ref="Z13:Z14" si="18">G13+J13+M13+P13+S13+V13</f>
        <v>2</v>
      </c>
      <c r="AA13" s="41" t="s">
        <v>35</v>
      </c>
    </row>
    <row r="14">
      <c r="A14" s="59" t="s">
        <v>28</v>
      </c>
      <c r="B14" s="69" t="s">
        <v>40</v>
      </c>
      <c r="C14" s="70" t="s">
        <v>53</v>
      </c>
      <c r="D14" s="31" t="s">
        <v>54</v>
      </c>
      <c r="E14" s="37"/>
      <c r="F14" s="37"/>
      <c r="G14" s="38"/>
      <c r="H14" s="71">
        <v>10.0</v>
      </c>
      <c r="I14" s="71">
        <v>5.0</v>
      </c>
      <c r="J14" s="72">
        <v>2.0</v>
      </c>
      <c r="K14" s="37"/>
      <c r="L14" s="37"/>
      <c r="M14" s="38"/>
      <c r="N14" s="37"/>
      <c r="O14" s="37"/>
      <c r="P14" s="38"/>
      <c r="Q14" s="37"/>
      <c r="R14" s="37"/>
      <c r="S14" s="38"/>
      <c r="T14" s="71"/>
      <c r="U14" s="71"/>
      <c r="V14" s="72"/>
      <c r="W14" s="59">
        <f t="shared" ref="W14:X14" si="16">T14+Q14+N14+K14+H14+E14</f>
        <v>10</v>
      </c>
      <c r="X14" s="59">
        <f t="shared" si="16"/>
        <v>5</v>
      </c>
      <c r="Y14" s="55">
        <f t="shared" si="17"/>
        <v>15</v>
      </c>
      <c r="Z14" s="55">
        <f t="shared" si="18"/>
        <v>2</v>
      </c>
      <c r="AA14" s="60" t="s">
        <v>32</v>
      </c>
    </row>
    <row r="15">
      <c r="A15" s="73"/>
      <c r="B15" s="43"/>
      <c r="C15" s="61"/>
      <c r="D15" s="74" t="s">
        <v>55</v>
      </c>
      <c r="E15" s="75">
        <f t="shared" ref="E15:Z15" si="19">SUM(E13:E14)</f>
        <v>0</v>
      </c>
      <c r="F15" s="75">
        <f t="shared" si="19"/>
        <v>0</v>
      </c>
      <c r="G15" s="76">
        <f t="shared" si="19"/>
        <v>0</v>
      </c>
      <c r="H15" s="75">
        <f t="shared" si="19"/>
        <v>15</v>
      </c>
      <c r="I15" s="75">
        <f t="shared" si="19"/>
        <v>10</v>
      </c>
      <c r="J15" s="76">
        <f t="shared" si="19"/>
        <v>4</v>
      </c>
      <c r="K15" s="75">
        <f t="shared" si="19"/>
        <v>0</v>
      </c>
      <c r="L15" s="75">
        <f t="shared" si="19"/>
        <v>0</v>
      </c>
      <c r="M15" s="75">
        <f t="shared" si="19"/>
        <v>0</v>
      </c>
      <c r="N15" s="75">
        <f t="shared" si="19"/>
        <v>0</v>
      </c>
      <c r="O15" s="75">
        <f t="shared" si="19"/>
        <v>0</v>
      </c>
      <c r="P15" s="75">
        <f t="shared" si="19"/>
        <v>0</v>
      </c>
      <c r="Q15" s="75">
        <f t="shared" si="19"/>
        <v>0</v>
      </c>
      <c r="R15" s="75">
        <f t="shared" si="19"/>
        <v>0</v>
      </c>
      <c r="S15" s="75">
        <f t="shared" si="19"/>
        <v>0</v>
      </c>
      <c r="T15" s="75">
        <f t="shared" si="19"/>
        <v>0</v>
      </c>
      <c r="U15" s="75">
        <f t="shared" si="19"/>
        <v>0</v>
      </c>
      <c r="V15" s="75">
        <f t="shared" si="19"/>
        <v>0</v>
      </c>
      <c r="W15" s="75">
        <f t="shared" si="19"/>
        <v>15</v>
      </c>
      <c r="X15" s="76">
        <f t="shared" si="19"/>
        <v>10</v>
      </c>
      <c r="Y15" s="75">
        <f t="shared" si="19"/>
        <v>25</v>
      </c>
      <c r="Z15" s="50">
        <f t="shared" si="19"/>
        <v>4</v>
      </c>
      <c r="AA15" s="77"/>
    </row>
    <row r="16">
      <c r="A16" s="78"/>
      <c r="B16" s="79"/>
      <c r="C16" s="80" t="s">
        <v>56</v>
      </c>
      <c r="D16" s="81"/>
      <c r="E16" s="80">
        <f t="shared" ref="E16:Z16" si="20">E15+E12+E9</f>
        <v>45</v>
      </c>
      <c r="F16" s="80">
        <f t="shared" si="20"/>
        <v>15</v>
      </c>
      <c r="G16" s="82">
        <f t="shared" si="20"/>
        <v>11</v>
      </c>
      <c r="H16" s="80">
        <f t="shared" si="20"/>
        <v>25</v>
      </c>
      <c r="I16" s="80">
        <f t="shared" si="20"/>
        <v>20</v>
      </c>
      <c r="J16" s="82">
        <f t="shared" si="20"/>
        <v>7</v>
      </c>
      <c r="K16" s="80">
        <f t="shared" si="20"/>
        <v>0</v>
      </c>
      <c r="L16" s="80">
        <f t="shared" si="20"/>
        <v>0</v>
      </c>
      <c r="M16" s="80">
        <f t="shared" si="20"/>
        <v>0</v>
      </c>
      <c r="N16" s="80">
        <f t="shared" si="20"/>
        <v>0</v>
      </c>
      <c r="O16" s="80">
        <f t="shared" si="20"/>
        <v>0</v>
      </c>
      <c r="P16" s="80">
        <f t="shared" si="20"/>
        <v>0</v>
      </c>
      <c r="Q16" s="80">
        <f t="shared" si="20"/>
        <v>0</v>
      </c>
      <c r="R16" s="80">
        <f t="shared" si="20"/>
        <v>0</v>
      </c>
      <c r="S16" s="80">
        <f t="shared" si="20"/>
        <v>0</v>
      </c>
      <c r="T16" s="80">
        <f t="shared" si="20"/>
        <v>0</v>
      </c>
      <c r="U16" s="80">
        <f t="shared" si="20"/>
        <v>0</v>
      </c>
      <c r="V16" s="80">
        <f t="shared" si="20"/>
        <v>0</v>
      </c>
      <c r="W16" s="80">
        <f t="shared" si="20"/>
        <v>70</v>
      </c>
      <c r="X16" s="82">
        <f t="shared" si="20"/>
        <v>35</v>
      </c>
      <c r="Y16" s="80">
        <f t="shared" si="20"/>
        <v>105</v>
      </c>
      <c r="Z16" s="83">
        <f t="shared" si="20"/>
        <v>18</v>
      </c>
      <c r="AA16" s="84"/>
    </row>
    <row r="17">
      <c r="A17" s="85" t="s">
        <v>28</v>
      </c>
      <c r="B17" s="86" t="s">
        <v>29</v>
      </c>
      <c r="C17" s="10" t="s">
        <v>57</v>
      </c>
      <c r="D17" s="87" t="s">
        <v>58</v>
      </c>
      <c r="E17" s="88"/>
      <c r="F17" s="9">
        <v>10.0</v>
      </c>
      <c r="G17" s="10">
        <v>2.0</v>
      </c>
      <c r="H17" s="13"/>
      <c r="I17" s="13"/>
      <c r="J17" s="89"/>
      <c r="K17" s="9"/>
      <c r="L17" s="9"/>
      <c r="M17" s="9"/>
      <c r="N17" s="13"/>
      <c r="O17" s="13"/>
      <c r="P17" s="13"/>
      <c r="Q17" s="13"/>
      <c r="R17" s="13"/>
      <c r="S17" s="13"/>
      <c r="T17" s="13"/>
      <c r="U17" s="13"/>
      <c r="V17" s="13"/>
      <c r="W17" s="9">
        <f t="shared" ref="W17:X17" si="21">T17+Q17+N17+K17+H17+E17</f>
        <v>0</v>
      </c>
      <c r="X17" s="10">
        <f t="shared" si="21"/>
        <v>10</v>
      </c>
      <c r="Y17" s="9">
        <f>SUM(W17:X17)</f>
        <v>10</v>
      </c>
      <c r="Z17" s="90">
        <f>G17+J17+M17+P17+S17+V17</f>
        <v>2</v>
      </c>
      <c r="AA17" s="10" t="s">
        <v>35</v>
      </c>
    </row>
    <row r="18">
      <c r="A18" s="91"/>
      <c r="B18" s="77"/>
      <c r="C18" s="62"/>
      <c r="D18" s="92" t="s">
        <v>59</v>
      </c>
      <c r="E18" s="75">
        <f t="shared" ref="E18:Z18" si="22">SUM(E17)</f>
        <v>0</v>
      </c>
      <c r="F18" s="75">
        <f t="shared" si="22"/>
        <v>10</v>
      </c>
      <c r="G18" s="76">
        <f t="shared" si="22"/>
        <v>2</v>
      </c>
      <c r="H18" s="75">
        <f t="shared" si="22"/>
        <v>0</v>
      </c>
      <c r="I18" s="75">
        <f t="shared" si="22"/>
        <v>0</v>
      </c>
      <c r="J18" s="76">
        <f t="shared" si="22"/>
        <v>0</v>
      </c>
      <c r="K18" s="75">
        <f t="shared" si="22"/>
        <v>0</v>
      </c>
      <c r="L18" s="75">
        <f t="shared" si="22"/>
        <v>0</v>
      </c>
      <c r="M18" s="75">
        <f t="shared" si="22"/>
        <v>0</v>
      </c>
      <c r="N18" s="75">
        <f t="shared" si="22"/>
        <v>0</v>
      </c>
      <c r="O18" s="75">
        <f t="shared" si="22"/>
        <v>0</v>
      </c>
      <c r="P18" s="75">
        <f t="shared" si="22"/>
        <v>0</v>
      </c>
      <c r="Q18" s="75">
        <f t="shared" si="22"/>
        <v>0</v>
      </c>
      <c r="R18" s="75">
        <f t="shared" si="22"/>
        <v>0</v>
      </c>
      <c r="S18" s="75">
        <f t="shared" si="22"/>
        <v>0</v>
      </c>
      <c r="T18" s="75">
        <f t="shared" si="22"/>
        <v>0</v>
      </c>
      <c r="U18" s="75">
        <f t="shared" si="22"/>
        <v>0</v>
      </c>
      <c r="V18" s="75">
        <f t="shared" si="22"/>
        <v>0</v>
      </c>
      <c r="W18" s="75">
        <f t="shared" si="22"/>
        <v>0</v>
      </c>
      <c r="X18" s="76">
        <f t="shared" si="22"/>
        <v>10</v>
      </c>
      <c r="Y18" s="75">
        <f t="shared" si="22"/>
        <v>10</v>
      </c>
      <c r="Z18" s="50">
        <f t="shared" si="22"/>
        <v>2</v>
      </c>
      <c r="AA18" s="77"/>
    </row>
    <row r="19">
      <c r="A19" s="93"/>
      <c r="B19" s="23"/>
      <c r="C19" s="94" t="s">
        <v>60</v>
      </c>
      <c r="D19" s="95"/>
      <c r="E19" s="19">
        <f t="shared" ref="E19:Z19" si="23">E18</f>
        <v>0</v>
      </c>
      <c r="F19" s="19">
        <f t="shared" si="23"/>
        <v>10</v>
      </c>
      <c r="G19" s="26">
        <f t="shared" si="23"/>
        <v>2</v>
      </c>
      <c r="H19" s="96">
        <f t="shared" si="23"/>
        <v>0</v>
      </c>
      <c r="I19" s="19">
        <f t="shared" si="23"/>
        <v>0</v>
      </c>
      <c r="J19" s="26">
        <f t="shared" si="23"/>
        <v>0</v>
      </c>
      <c r="K19" s="96">
        <f t="shared" si="23"/>
        <v>0</v>
      </c>
      <c r="L19" s="19">
        <f t="shared" si="23"/>
        <v>0</v>
      </c>
      <c r="M19" s="19">
        <f t="shared" si="23"/>
        <v>0</v>
      </c>
      <c r="N19" s="19">
        <f t="shared" si="23"/>
        <v>0</v>
      </c>
      <c r="O19" s="19">
        <f t="shared" si="23"/>
        <v>0</v>
      </c>
      <c r="P19" s="19">
        <f t="shared" si="23"/>
        <v>0</v>
      </c>
      <c r="Q19" s="19">
        <f t="shared" si="23"/>
        <v>0</v>
      </c>
      <c r="R19" s="19">
        <f t="shared" si="23"/>
        <v>0</v>
      </c>
      <c r="S19" s="19">
        <f t="shared" si="23"/>
        <v>0</v>
      </c>
      <c r="T19" s="19">
        <f t="shared" si="23"/>
        <v>0</v>
      </c>
      <c r="U19" s="19">
        <f t="shared" si="23"/>
        <v>0</v>
      </c>
      <c r="V19" s="19">
        <f t="shared" si="23"/>
        <v>0</v>
      </c>
      <c r="W19" s="19">
        <f t="shared" si="23"/>
        <v>0</v>
      </c>
      <c r="X19" s="26">
        <f t="shared" si="23"/>
        <v>10</v>
      </c>
      <c r="Y19" s="97">
        <f t="shared" si="23"/>
        <v>10</v>
      </c>
      <c r="Z19" s="21">
        <f t="shared" si="23"/>
        <v>2</v>
      </c>
      <c r="AA19" s="98"/>
    </row>
    <row r="20">
      <c r="A20" s="93"/>
      <c r="B20" s="93"/>
      <c r="C20" s="94" t="s">
        <v>61</v>
      </c>
      <c r="D20" s="95"/>
      <c r="E20" s="99">
        <f t="shared" ref="E20:Z20" si="24">E19+E16</f>
        <v>45</v>
      </c>
      <c r="F20" s="99">
        <f t="shared" si="24"/>
        <v>25</v>
      </c>
      <c r="G20" s="100">
        <f t="shared" si="24"/>
        <v>13</v>
      </c>
      <c r="H20" s="101">
        <f t="shared" si="24"/>
        <v>25</v>
      </c>
      <c r="I20" s="99">
        <f t="shared" si="24"/>
        <v>20</v>
      </c>
      <c r="J20" s="100">
        <f t="shared" si="24"/>
        <v>7</v>
      </c>
      <c r="K20" s="101">
        <f t="shared" si="24"/>
        <v>0</v>
      </c>
      <c r="L20" s="99">
        <f t="shared" si="24"/>
        <v>0</v>
      </c>
      <c r="M20" s="99">
        <f t="shared" si="24"/>
        <v>0</v>
      </c>
      <c r="N20" s="99">
        <f t="shared" si="24"/>
        <v>0</v>
      </c>
      <c r="O20" s="99">
        <f t="shared" si="24"/>
        <v>0</v>
      </c>
      <c r="P20" s="99">
        <f t="shared" si="24"/>
        <v>0</v>
      </c>
      <c r="Q20" s="99">
        <f t="shared" si="24"/>
        <v>0</v>
      </c>
      <c r="R20" s="99">
        <f t="shared" si="24"/>
        <v>0</v>
      </c>
      <c r="S20" s="99">
        <f t="shared" si="24"/>
        <v>0</v>
      </c>
      <c r="T20" s="99">
        <f t="shared" si="24"/>
        <v>0</v>
      </c>
      <c r="U20" s="99">
        <f t="shared" si="24"/>
        <v>0</v>
      </c>
      <c r="V20" s="99">
        <f t="shared" si="24"/>
        <v>0</v>
      </c>
      <c r="W20" s="99">
        <f t="shared" si="24"/>
        <v>70</v>
      </c>
      <c r="X20" s="100">
        <f t="shared" si="24"/>
        <v>45</v>
      </c>
      <c r="Y20" s="102">
        <f t="shared" si="24"/>
        <v>115</v>
      </c>
      <c r="Z20" s="103">
        <f t="shared" si="24"/>
        <v>20</v>
      </c>
      <c r="AA20" s="102"/>
    </row>
    <row r="21">
      <c r="A21" s="29" t="s">
        <v>28</v>
      </c>
      <c r="B21" s="29" t="s">
        <v>29</v>
      </c>
      <c r="C21" s="103" t="s">
        <v>62</v>
      </c>
      <c r="D21" s="104" t="s">
        <v>63</v>
      </c>
      <c r="E21" s="99">
        <v>10.0</v>
      </c>
      <c r="F21" s="99">
        <v>10.0</v>
      </c>
      <c r="G21" s="100">
        <v>4.0</v>
      </c>
      <c r="H21" s="105"/>
      <c r="I21" s="93"/>
      <c r="J21" s="106"/>
      <c r="K21" s="105"/>
      <c r="L21" s="93"/>
      <c r="M21" s="106"/>
      <c r="N21" s="99"/>
      <c r="O21" s="99"/>
      <c r="P21" s="100"/>
      <c r="Q21" s="105"/>
      <c r="R21" s="93"/>
      <c r="S21" s="106"/>
      <c r="T21" s="105"/>
      <c r="U21" s="93"/>
      <c r="V21" s="106"/>
      <c r="W21" s="107">
        <v>10.0</v>
      </c>
      <c r="X21" s="99">
        <v>10.0</v>
      </c>
      <c r="Y21" s="103">
        <f t="shared" ref="Y21:Y22" si="25">W21+X21</f>
        <v>20</v>
      </c>
      <c r="Z21" s="103">
        <f t="shared" ref="Z21:Z23" si="26">G21+J21+M21+P21+S21+V21</f>
        <v>4</v>
      </c>
      <c r="AA21" s="94" t="s">
        <v>35</v>
      </c>
    </row>
    <row r="22">
      <c r="A22" s="29" t="s">
        <v>28</v>
      </c>
      <c r="B22" s="108" t="s">
        <v>40</v>
      </c>
      <c r="C22" s="30" t="s">
        <v>64</v>
      </c>
      <c r="D22" s="109" t="s">
        <v>65</v>
      </c>
      <c r="E22" s="33"/>
      <c r="F22" s="34"/>
      <c r="G22" s="35"/>
      <c r="H22" s="39">
        <v>10.0</v>
      </c>
      <c r="I22" s="29">
        <v>10.0</v>
      </c>
      <c r="J22" s="40">
        <v>4.0</v>
      </c>
      <c r="K22" s="33"/>
      <c r="L22" s="34"/>
      <c r="M22" s="35"/>
      <c r="N22" s="33"/>
      <c r="O22" s="34"/>
      <c r="P22" s="35"/>
      <c r="Q22" s="39"/>
      <c r="R22" s="29"/>
      <c r="S22" s="40"/>
      <c r="T22" s="33"/>
      <c r="U22" s="34"/>
      <c r="V22" s="35"/>
      <c r="W22" s="39">
        <v>10.0</v>
      </c>
      <c r="X22" s="29">
        <v>10.0</v>
      </c>
      <c r="Y22" s="30">
        <f t="shared" si="25"/>
        <v>20</v>
      </c>
      <c r="Z22" s="30">
        <f t="shared" si="26"/>
        <v>4</v>
      </c>
      <c r="AA22" s="110" t="s">
        <v>35</v>
      </c>
    </row>
    <row r="23">
      <c r="A23" s="29" t="s">
        <v>28</v>
      </c>
      <c r="B23" s="29" t="s">
        <v>29</v>
      </c>
      <c r="C23" s="55" t="s">
        <v>66</v>
      </c>
      <c r="D23" s="111" t="s">
        <v>67</v>
      </c>
      <c r="E23" s="58">
        <v>0.0</v>
      </c>
      <c r="F23" s="59">
        <v>15.0</v>
      </c>
      <c r="G23" s="32">
        <v>4.0</v>
      </c>
      <c r="H23" s="36"/>
      <c r="I23" s="37"/>
      <c r="J23" s="38"/>
      <c r="K23" s="58">
        <v>0.0</v>
      </c>
      <c r="L23" s="59"/>
      <c r="M23" s="32"/>
      <c r="N23" s="36"/>
      <c r="O23" s="37"/>
      <c r="P23" s="38"/>
      <c r="Q23" s="36"/>
      <c r="R23" s="37"/>
      <c r="S23" s="38"/>
      <c r="T23" s="36"/>
      <c r="U23" s="37"/>
      <c r="V23" s="38"/>
      <c r="W23" s="58">
        <f>T23+Q23+N23+K23+H23+E23</f>
        <v>0</v>
      </c>
      <c r="X23" s="59">
        <v>15.0</v>
      </c>
      <c r="Y23" s="55">
        <f>SUM(W23:X23)</f>
        <v>15</v>
      </c>
      <c r="Z23" s="55">
        <f t="shared" si="26"/>
        <v>4</v>
      </c>
      <c r="AA23" s="112" t="s">
        <v>35</v>
      </c>
    </row>
    <row r="24">
      <c r="A24" s="34"/>
      <c r="B24" s="34"/>
      <c r="C24" s="113"/>
      <c r="D24" s="109" t="s">
        <v>68</v>
      </c>
      <c r="E24" s="29">
        <f t="shared" ref="E24:Z24" si="27">SUM(E21:E23)</f>
        <v>10</v>
      </c>
      <c r="F24" s="29">
        <f t="shared" si="27"/>
        <v>25</v>
      </c>
      <c r="G24" s="40">
        <f t="shared" si="27"/>
        <v>8</v>
      </c>
      <c r="H24" s="52">
        <f t="shared" si="27"/>
        <v>10</v>
      </c>
      <c r="I24" s="29">
        <f t="shared" si="27"/>
        <v>10</v>
      </c>
      <c r="J24" s="29">
        <f t="shared" si="27"/>
        <v>4</v>
      </c>
      <c r="K24" s="29">
        <f t="shared" si="27"/>
        <v>0</v>
      </c>
      <c r="L24" s="29">
        <f t="shared" si="27"/>
        <v>0</v>
      </c>
      <c r="M24" s="29">
        <f t="shared" si="27"/>
        <v>0</v>
      </c>
      <c r="N24" s="29">
        <f t="shared" si="27"/>
        <v>0</v>
      </c>
      <c r="O24" s="29">
        <f t="shared" si="27"/>
        <v>0</v>
      </c>
      <c r="P24" s="29">
        <f t="shared" si="27"/>
        <v>0</v>
      </c>
      <c r="Q24" s="29">
        <f t="shared" si="27"/>
        <v>0</v>
      </c>
      <c r="R24" s="29">
        <f t="shared" si="27"/>
        <v>0</v>
      </c>
      <c r="S24" s="29">
        <f t="shared" si="27"/>
        <v>0</v>
      </c>
      <c r="T24" s="29">
        <f t="shared" si="27"/>
        <v>0</v>
      </c>
      <c r="U24" s="29">
        <f t="shared" si="27"/>
        <v>0</v>
      </c>
      <c r="V24" s="29">
        <f t="shared" si="27"/>
        <v>0</v>
      </c>
      <c r="W24" s="39">
        <f t="shared" si="27"/>
        <v>20</v>
      </c>
      <c r="X24" s="29">
        <f t="shared" si="27"/>
        <v>35</v>
      </c>
      <c r="Y24" s="30">
        <f t="shared" si="27"/>
        <v>55</v>
      </c>
      <c r="Z24" s="30">
        <f t="shared" si="27"/>
        <v>12</v>
      </c>
      <c r="AA24" s="114"/>
    </row>
    <row r="25">
      <c r="A25" s="29" t="s">
        <v>28</v>
      </c>
      <c r="B25" s="29" t="s">
        <v>29</v>
      </c>
      <c r="C25" s="39" t="s">
        <v>69</v>
      </c>
      <c r="D25" s="115" t="s">
        <v>70</v>
      </c>
      <c r="E25" s="39">
        <v>0.0</v>
      </c>
      <c r="F25" s="29">
        <v>25.0</v>
      </c>
      <c r="G25" s="40">
        <v>6.0</v>
      </c>
      <c r="H25" s="33"/>
      <c r="I25" s="34"/>
      <c r="J25" s="35"/>
      <c r="K25" s="33"/>
      <c r="L25" s="34"/>
      <c r="M25" s="35"/>
      <c r="N25" s="33"/>
      <c r="O25" s="34"/>
      <c r="P25" s="35"/>
      <c r="Q25" s="39"/>
      <c r="R25" s="29"/>
      <c r="S25" s="40"/>
      <c r="T25" s="33"/>
      <c r="U25" s="34"/>
      <c r="V25" s="35"/>
      <c r="W25" s="39">
        <f t="shared" ref="W25:X25" si="28">T25+Q25+N25+K25+H25+E25</f>
        <v>0</v>
      </c>
      <c r="X25" s="29">
        <f t="shared" si="28"/>
        <v>25</v>
      </c>
      <c r="Y25" s="30">
        <f t="shared" ref="Y25:Y27" si="30">SUM(W25:X25)</f>
        <v>25</v>
      </c>
      <c r="Z25" s="30">
        <f t="shared" ref="Z25:Z29" si="31">G25+J25+M25+P25+S25+V25</f>
        <v>6</v>
      </c>
      <c r="AA25" s="41" t="s">
        <v>35</v>
      </c>
    </row>
    <row r="26">
      <c r="A26" s="29" t="s">
        <v>28</v>
      </c>
      <c r="B26" s="108" t="s">
        <v>40</v>
      </c>
      <c r="C26" s="39" t="s">
        <v>71</v>
      </c>
      <c r="D26" s="115" t="s">
        <v>72</v>
      </c>
      <c r="E26" s="33"/>
      <c r="F26" s="34"/>
      <c r="G26" s="35"/>
      <c r="H26" s="39">
        <v>0.0</v>
      </c>
      <c r="I26" s="29">
        <v>20.0</v>
      </c>
      <c r="J26" s="40">
        <v>6.0</v>
      </c>
      <c r="K26" s="33"/>
      <c r="L26" s="34"/>
      <c r="M26" s="35"/>
      <c r="N26" s="33"/>
      <c r="O26" s="34"/>
      <c r="P26" s="35"/>
      <c r="Q26" s="33"/>
      <c r="R26" s="34"/>
      <c r="S26" s="35"/>
      <c r="T26" s="39"/>
      <c r="U26" s="29"/>
      <c r="V26" s="40"/>
      <c r="W26" s="39">
        <f t="shared" ref="W26:X26" si="29">T26+Q26+N26+K26+H26+E26</f>
        <v>0</v>
      </c>
      <c r="X26" s="29">
        <f t="shared" si="29"/>
        <v>20</v>
      </c>
      <c r="Y26" s="30">
        <f t="shared" si="30"/>
        <v>20</v>
      </c>
      <c r="Z26" s="30">
        <f t="shared" si="31"/>
        <v>6</v>
      </c>
      <c r="AA26" s="41" t="s">
        <v>35</v>
      </c>
    </row>
    <row r="27">
      <c r="A27" s="29" t="s">
        <v>28</v>
      </c>
      <c r="B27" s="108" t="s">
        <v>40</v>
      </c>
      <c r="C27" s="30" t="s">
        <v>73</v>
      </c>
      <c r="D27" s="116" t="s">
        <v>74</v>
      </c>
      <c r="E27" s="33"/>
      <c r="F27" s="34"/>
      <c r="G27" s="35"/>
      <c r="H27" s="39">
        <v>0.0</v>
      </c>
      <c r="I27" s="29">
        <v>25.0</v>
      </c>
      <c r="J27" s="40">
        <v>6.0</v>
      </c>
      <c r="K27" s="33"/>
      <c r="L27" s="34"/>
      <c r="M27" s="35"/>
      <c r="N27" s="33"/>
      <c r="O27" s="34"/>
      <c r="P27" s="35"/>
      <c r="Q27" s="33"/>
      <c r="R27" s="34"/>
      <c r="S27" s="35"/>
      <c r="T27" s="39"/>
      <c r="U27" s="29"/>
      <c r="V27" s="40"/>
      <c r="W27" s="39">
        <f t="shared" ref="W27:X27" si="32">T27+Q27+N27+K27+H27+E27</f>
        <v>0</v>
      </c>
      <c r="X27" s="29">
        <f t="shared" si="32"/>
        <v>25</v>
      </c>
      <c r="Y27" s="30">
        <f t="shared" si="30"/>
        <v>25</v>
      </c>
      <c r="Z27" s="30">
        <f t="shared" si="31"/>
        <v>6</v>
      </c>
      <c r="AA27" s="41" t="s">
        <v>35</v>
      </c>
    </row>
    <row r="28">
      <c r="A28" s="117"/>
      <c r="B28" s="117"/>
      <c r="C28" s="118" t="s">
        <v>75</v>
      </c>
      <c r="D28" s="119"/>
      <c r="E28" s="120">
        <f t="shared" ref="E28:Y28" si="33">SUM(E25:E27)</f>
        <v>0</v>
      </c>
      <c r="F28" s="120">
        <f t="shared" si="33"/>
        <v>25</v>
      </c>
      <c r="G28" s="121">
        <f t="shared" si="33"/>
        <v>6</v>
      </c>
      <c r="H28" s="120">
        <f t="shared" si="33"/>
        <v>0</v>
      </c>
      <c r="I28" s="120">
        <f t="shared" si="33"/>
        <v>45</v>
      </c>
      <c r="J28" s="120">
        <f t="shared" si="33"/>
        <v>12</v>
      </c>
      <c r="K28" s="120">
        <f t="shared" si="33"/>
        <v>0</v>
      </c>
      <c r="L28" s="120">
        <f t="shared" si="33"/>
        <v>0</v>
      </c>
      <c r="M28" s="120">
        <f t="shared" si="33"/>
        <v>0</v>
      </c>
      <c r="N28" s="120">
        <f t="shared" si="33"/>
        <v>0</v>
      </c>
      <c r="O28" s="120">
        <f t="shared" si="33"/>
        <v>0</v>
      </c>
      <c r="P28" s="120">
        <f t="shared" si="33"/>
        <v>0</v>
      </c>
      <c r="Q28" s="120">
        <f t="shared" si="33"/>
        <v>0</v>
      </c>
      <c r="R28" s="120">
        <f t="shared" si="33"/>
        <v>0</v>
      </c>
      <c r="S28" s="120">
        <f t="shared" si="33"/>
        <v>0</v>
      </c>
      <c r="T28" s="120">
        <f t="shared" si="33"/>
        <v>0</v>
      </c>
      <c r="U28" s="120">
        <f t="shared" si="33"/>
        <v>0</v>
      </c>
      <c r="V28" s="120">
        <f t="shared" si="33"/>
        <v>0</v>
      </c>
      <c r="W28" s="122">
        <f t="shared" si="33"/>
        <v>0</v>
      </c>
      <c r="X28" s="122">
        <f t="shared" si="33"/>
        <v>70</v>
      </c>
      <c r="Y28" s="123">
        <f t="shared" si="33"/>
        <v>70</v>
      </c>
      <c r="Z28" s="123">
        <f t="shared" si="31"/>
        <v>18</v>
      </c>
      <c r="AA28" s="124"/>
    </row>
    <row r="29">
      <c r="A29" s="29" t="s">
        <v>28</v>
      </c>
      <c r="B29" s="29" t="s">
        <v>29</v>
      </c>
      <c r="C29" s="123" t="s">
        <v>76</v>
      </c>
      <c r="D29" s="125" t="s">
        <v>77</v>
      </c>
      <c r="E29" s="122">
        <v>0.0</v>
      </c>
      <c r="F29" s="126">
        <v>0.0</v>
      </c>
      <c r="G29" s="127">
        <v>0.0</v>
      </c>
      <c r="H29" s="128">
        <v>0.0</v>
      </c>
      <c r="I29" s="120">
        <v>0.0</v>
      </c>
      <c r="J29" s="129">
        <v>10.0</v>
      </c>
      <c r="K29" s="122">
        <v>0.0</v>
      </c>
      <c r="L29" s="120">
        <v>0.0</v>
      </c>
      <c r="M29" s="129">
        <v>0.0</v>
      </c>
      <c r="N29" s="122">
        <v>0.0</v>
      </c>
      <c r="O29" s="120">
        <v>0.0</v>
      </c>
      <c r="P29" s="129">
        <v>0.0</v>
      </c>
      <c r="Q29" s="122">
        <v>0.0</v>
      </c>
      <c r="R29" s="120">
        <v>0.0</v>
      </c>
      <c r="S29" s="129">
        <v>0.0</v>
      </c>
      <c r="T29" s="122">
        <v>0.0</v>
      </c>
      <c r="U29" s="120">
        <v>0.0</v>
      </c>
      <c r="V29" s="129">
        <v>0.0</v>
      </c>
      <c r="W29" s="122">
        <f t="shared" ref="W29:X29" si="34">E29+H29+K29+N29+Q29</f>
        <v>0</v>
      </c>
      <c r="X29" s="120">
        <f t="shared" si="34"/>
        <v>0</v>
      </c>
      <c r="Y29" s="123">
        <f>SUM(W29:X29)</f>
        <v>0</v>
      </c>
      <c r="Z29" s="123">
        <f t="shared" si="31"/>
        <v>10</v>
      </c>
      <c r="AA29" s="126" t="s">
        <v>78</v>
      </c>
    </row>
    <row r="30">
      <c r="A30" s="130"/>
      <c r="B30" s="130"/>
      <c r="C30" s="131"/>
      <c r="D30" s="132" t="s">
        <v>79</v>
      </c>
      <c r="E30" s="133">
        <f t="shared" ref="E30:Z30" si="35">E24+E20</f>
        <v>55</v>
      </c>
      <c r="F30" s="133">
        <f t="shared" si="35"/>
        <v>50</v>
      </c>
      <c r="G30" s="134">
        <f t="shared" si="35"/>
        <v>21</v>
      </c>
      <c r="H30" s="133">
        <f t="shared" si="35"/>
        <v>35</v>
      </c>
      <c r="I30" s="133">
        <f t="shared" si="35"/>
        <v>30</v>
      </c>
      <c r="J30" s="133">
        <f t="shared" si="35"/>
        <v>11</v>
      </c>
      <c r="K30" s="133">
        <f t="shared" si="35"/>
        <v>0</v>
      </c>
      <c r="L30" s="133">
        <f t="shared" si="35"/>
        <v>0</v>
      </c>
      <c r="M30" s="133">
        <f t="shared" si="35"/>
        <v>0</v>
      </c>
      <c r="N30" s="133">
        <f t="shared" si="35"/>
        <v>0</v>
      </c>
      <c r="O30" s="133">
        <f t="shared" si="35"/>
        <v>0</v>
      </c>
      <c r="P30" s="133">
        <f t="shared" si="35"/>
        <v>0</v>
      </c>
      <c r="Q30" s="133">
        <f t="shared" si="35"/>
        <v>0</v>
      </c>
      <c r="R30" s="133">
        <f t="shared" si="35"/>
        <v>0</v>
      </c>
      <c r="S30" s="133">
        <f t="shared" si="35"/>
        <v>0</v>
      </c>
      <c r="T30" s="133">
        <f t="shared" si="35"/>
        <v>0</v>
      </c>
      <c r="U30" s="133">
        <f t="shared" si="35"/>
        <v>0</v>
      </c>
      <c r="V30" s="133">
        <f t="shared" si="35"/>
        <v>0</v>
      </c>
      <c r="W30" s="133">
        <f t="shared" si="35"/>
        <v>90</v>
      </c>
      <c r="X30" s="133">
        <f t="shared" si="35"/>
        <v>80</v>
      </c>
      <c r="Y30" s="133">
        <f t="shared" si="35"/>
        <v>170</v>
      </c>
      <c r="Z30" s="133">
        <f t="shared" si="35"/>
        <v>32</v>
      </c>
      <c r="AA30" s="135"/>
    </row>
    <row r="31">
      <c r="A31" s="136"/>
      <c r="B31" s="136"/>
      <c r="C31" s="137" t="s">
        <v>80</v>
      </c>
      <c r="D31" s="138"/>
      <c r="E31" s="139">
        <f t="shared" ref="E31:Z31" si="36">E30+E29+E28</f>
        <v>55</v>
      </c>
      <c r="F31" s="139">
        <f t="shared" si="36"/>
        <v>75</v>
      </c>
      <c r="G31" s="139">
        <f t="shared" si="36"/>
        <v>27</v>
      </c>
      <c r="H31" s="139">
        <f t="shared" si="36"/>
        <v>35</v>
      </c>
      <c r="I31" s="139">
        <f t="shared" si="36"/>
        <v>75</v>
      </c>
      <c r="J31" s="139">
        <f t="shared" si="36"/>
        <v>33</v>
      </c>
      <c r="K31" s="139">
        <f t="shared" si="36"/>
        <v>0</v>
      </c>
      <c r="L31" s="139">
        <f t="shared" si="36"/>
        <v>0</v>
      </c>
      <c r="M31" s="139">
        <f t="shared" si="36"/>
        <v>0</v>
      </c>
      <c r="N31" s="139">
        <f t="shared" si="36"/>
        <v>0</v>
      </c>
      <c r="O31" s="139">
        <f t="shared" si="36"/>
        <v>0</v>
      </c>
      <c r="P31" s="139">
        <f t="shared" si="36"/>
        <v>0</v>
      </c>
      <c r="Q31" s="139">
        <f t="shared" si="36"/>
        <v>0</v>
      </c>
      <c r="R31" s="139">
        <f t="shared" si="36"/>
        <v>0</v>
      </c>
      <c r="S31" s="139">
        <f t="shared" si="36"/>
        <v>0</v>
      </c>
      <c r="T31" s="139">
        <f t="shared" si="36"/>
        <v>0</v>
      </c>
      <c r="U31" s="139">
        <f t="shared" si="36"/>
        <v>0</v>
      </c>
      <c r="V31" s="139">
        <f t="shared" si="36"/>
        <v>0</v>
      </c>
      <c r="W31" s="139">
        <f t="shared" si="36"/>
        <v>90</v>
      </c>
      <c r="X31" s="139">
        <f t="shared" si="36"/>
        <v>150</v>
      </c>
      <c r="Y31" s="139">
        <f t="shared" si="36"/>
        <v>240</v>
      </c>
      <c r="Z31" s="140">
        <f t="shared" si="36"/>
        <v>60</v>
      </c>
      <c r="AA31" s="141"/>
    </row>
    <row r="33">
      <c r="G33" s="142"/>
    </row>
  </sheetData>
  <autoFilter ref="$A$2:$AA$31"/>
  <mergeCells count="5">
    <mergeCell ref="C16:D16"/>
    <mergeCell ref="C19:D19"/>
    <mergeCell ref="C20:D20"/>
    <mergeCell ref="C28:D28"/>
    <mergeCell ref="C31:D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