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Felhasználó\Desktop\Mintatantervek\"/>
    </mc:Choice>
  </mc:AlternateContent>
  <xr:revisionPtr revIDLastSave="0" documentId="13_ncr:1_{2D43CB66-4E39-4592-B464-5D3477BF1C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zlovák N" sheetId="11" r:id="rId1"/>
  </sheets>
  <calcPr calcId="191029"/>
  <extLst>
    <ext uri="GoogleSheetsCustomDataVersion1">
      <go:sheetsCustomData xmlns:go="http://customooxmlschemas.google.com/" r:id="rId14" roundtripDataSignature="AMtx7mhMDJTlvrN1T/ykBrc2NiYWJURcFA=="/>
    </ext>
  </extLst>
</workbook>
</file>

<file path=xl/calcChain.xml><?xml version="1.0" encoding="utf-8"?>
<calcChain xmlns="http://schemas.openxmlformats.org/spreadsheetml/2006/main">
  <c r="Z85" i="11" l="1"/>
  <c r="Y85" i="11"/>
  <c r="AE84" i="11"/>
  <c r="AC84" i="11"/>
  <c r="AB84" i="11"/>
  <c r="AE83" i="11"/>
  <c r="AC83" i="11"/>
  <c r="AB83" i="11"/>
  <c r="Z83" i="11"/>
  <c r="Y83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AE81" i="11"/>
  <c r="Z81" i="11"/>
  <c r="AC81" i="11" s="1"/>
  <c r="Y81" i="11"/>
  <c r="AB81" i="11" s="1"/>
  <c r="AD81" i="11" s="1"/>
  <c r="AE80" i="11"/>
  <c r="Z80" i="11"/>
  <c r="AC80" i="11" s="1"/>
  <c r="Y80" i="11"/>
  <c r="AB80" i="11" s="1"/>
  <c r="AD80" i="11" s="1"/>
  <c r="AE79" i="11"/>
  <c r="Z79" i="11"/>
  <c r="AC79" i="11" s="1"/>
  <c r="Y79" i="11"/>
  <c r="AB79" i="11" s="1"/>
  <c r="AE78" i="11"/>
  <c r="AB78" i="11"/>
  <c r="Z78" i="11"/>
  <c r="AC78" i="11" s="1"/>
  <c r="Y78" i="11"/>
  <c r="AE77" i="11"/>
  <c r="Z77" i="11"/>
  <c r="AC77" i="11" s="1"/>
  <c r="Y77" i="11"/>
  <c r="AB77" i="11" s="1"/>
  <c r="AE76" i="11"/>
  <c r="AB76" i="11"/>
  <c r="Z76" i="11"/>
  <c r="AC76" i="11" s="1"/>
  <c r="Y76" i="11"/>
  <c r="AE75" i="11"/>
  <c r="Z75" i="11"/>
  <c r="AC75" i="11" s="1"/>
  <c r="Y75" i="11"/>
  <c r="AB75" i="11" s="1"/>
  <c r="AE74" i="11"/>
  <c r="Z74" i="11"/>
  <c r="AC74" i="11" s="1"/>
  <c r="Y74" i="11"/>
  <c r="AB74" i="11" s="1"/>
  <c r="AE73" i="11"/>
  <c r="Z73" i="11"/>
  <c r="AC73" i="11" s="1"/>
  <c r="Y73" i="11"/>
  <c r="AB73" i="11" s="1"/>
  <c r="AD73" i="11" s="1"/>
  <c r="AE72" i="11"/>
  <c r="AE82" i="11" s="1"/>
  <c r="Z72" i="11"/>
  <c r="Y72" i="11"/>
  <c r="AA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AE70" i="11"/>
  <c r="Z70" i="11"/>
  <c r="Y70" i="11"/>
  <c r="AE69" i="11"/>
  <c r="Z69" i="11"/>
  <c r="AC69" i="11" s="1"/>
  <c r="Y69" i="11"/>
  <c r="AB69" i="11" s="1"/>
  <c r="AE68" i="11"/>
  <c r="Z68" i="11"/>
  <c r="AC68" i="11" s="1"/>
  <c r="Y68" i="11"/>
  <c r="AB68" i="11" s="1"/>
  <c r="AD68" i="11" s="1"/>
  <c r="AE67" i="11"/>
  <c r="Z67" i="11"/>
  <c r="AC67" i="11" s="1"/>
  <c r="Y67" i="11"/>
  <c r="AB67" i="11" s="1"/>
  <c r="AE66" i="11"/>
  <c r="Z66" i="11"/>
  <c r="AC66" i="11" s="1"/>
  <c r="Y66" i="11"/>
  <c r="AB66" i="11" s="1"/>
  <c r="AE65" i="11"/>
  <c r="Z65" i="11"/>
  <c r="AC65" i="11" s="1"/>
  <c r="Y65" i="11"/>
  <c r="AB65" i="11" s="1"/>
  <c r="AE64" i="11"/>
  <c r="Z64" i="11"/>
  <c r="AC64" i="11" s="1"/>
  <c r="Y64" i="11"/>
  <c r="AB64" i="11" s="1"/>
  <c r="AD64" i="11" s="1"/>
  <c r="AE63" i="11"/>
  <c r="Z63" i="11"/>
  <c r="AC63" i="11" s="1"/>
  <c r="Y63" i="11"/>
  <c r="AB63" i="11" s="1"/>
  <c r="AE62" i="11"/>
  <c r="Z62" i="11"/>
  <c r="AC62" i="11" s="1"/>
  <c r="Y62" i="11"/>
  <c r="AB62" i="11" s="1"/>
  <c r="AE61" i="11"/>
  <c r="Z61" i="11"/>
  <c r="AC61" i="11" s="1"/>
  <c r="Y61" i="11"/>
  <c r="AB61" i="11" s="1"/>
  <c r="AE60" i="11"/>
  <c r="Z60" i="11"/>
  <c r="Y60" i="11"/>
  <c r="AB60" i="11" s="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AE56" i="11"/>
  <c r="Z56" i="11"/>
  <c r="AC56" i="11" s="1"/>
  <c r="Y56" i="11"/>
  <c r="AB56" i="11" s="1"/>
  <c r="AE55" i="11"/>
  <c r="AE57" i="11" s="1"/>
  <c r="Z55" i="11"/>
  <c r="Y55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AE53" i="11"/>
  <c r="AE54" i="11" s="1"/>
  <c r="Z53" i="11"/>
  <c r="AC53" i="11" s="1"/>
  <c r="AC54" i="11" s="1"/>
  <c r="Y53" i="11"/>
  <c r="Y54" i="11" s="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AE51" i="11"/>
  <c r="AE52" i="11" s="1"/>
  <c r="Z51" i="11"/>
  <c r="Z52" i="11" s="1"/>
  <c r="Y51" i="11"/>
  <c r="AB51" i="11" s="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AE49" i="11"/>
  <c r="Z49" i="11"/>
  <c r="AC49" i="11" s="1"/>
  <c r="Y49" i="11"/>
  <c r="AB49" i="11" s="1"/>
  <c r="AE48" i="11"/>
  <c r="Z48" i="11"/>
  <c r="Z50" i="11" s="1"/>
  <c r="Y48" i="11"/>
  <c r="Y50" i="11" s="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AE46" i="11"/>
  <c r="Z46" i="11"/>
  <c r="AC46" i="11" s="1"/>
  <c r="Y46" i="11"/>
  <c r="AB46" i="11" s="1"/>
  <c r="AE45" i="11"/>
  <c r="AC45" i="11"/>
  <c r="Z45" i="11"/>
  <c r="Y45" i="11"/>
  <c r="AB45" i="11" s="1"/>
  <c r="AE44" i="11"/>
  <c r="Z44" i="11"/>
  <c r="AC44" i="11" s="1"/>
  <c r="Y44" i="11"/>
  <c r="AB44" i="11" s="1"/>
  <c r="AE43" i="11"/>
  <c r="Z43" i="11"/>
  <c r="AC43" i="11" s="1"/>
  <c r="Y43" i="11"/>
  <c r="AB43" i="11" s="1"/>
  <c r="AE42" i="11"/>
  <c r="Z42" i="11"/>
  <c r="AC42" i="11" s="1"/>
  <c r="Y42" i="11"/>
  <c r="Y47" i="11" s="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AE40" i="11"/>
  <c r="AC40" i="11"/>
  <c r="Z40" i="11"/>
  <c r="Y40" i="11"/>
  <c r="AB40" i="11" s="1"/>
  <c r="AE39" i="11"/>
  <c r="AE41" i="11" s="1"/>
  <c r="AB39" i="11"/>
  <c r="Z39" i="11"/>
  <c r="Z41" i="11" s="1"/>
  <c r="Y39" i="11"/>
  <c r="Y41" i="11" s="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AE37" i="11"/>
  <c r="Z37" i="11"/>
  <c r="AC37" i="11" s="1"/>
  <c r="Y37" i="11"/>
  <c r="AB37" i="11" s="1"/>
  <c r="AE36" i="11"/>
  <c r="Z36" i="11"/>
  <c r="AC36" i="11" s="1"/>
  <c r="Y36" i="11"/>
  <c r="AB36" i="11" s="1"/>
  <c r="AE35" i="11"/>
  <c r="AE38" i="11" s="1"/>
  <c r="Z35" i="11"/>
  <c r="Z38" i="11" s="1"/>
  <c r="Y35" i="11"/>
  <c r="AB35" i="11" s="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AE33" i="11"/>
  <c r="AB33" i="11"/>
  <c r="Z33" i="11"/>
  <c r="AC33" i="11" s="1"/>
  <c r="Y33" i="11"/>
  <c r="AE32" i="11"/>
  <c r="AC32" i="11"/>
  <c r="Z32" i="11"/>
  <c r="Y32" i="11"/>
  <c r="AB32" i="11" s="1"/>
  <c r="AE31" i="11"/>
  <c r="AB31" i="11"/>
  <c r="Z31" i="11"/>
  <c r="AC31" i="11" s="1"/>
  <c r="Y31" i="11"/>
  <c r="AE30" i="11"/>
  <c r="AE34" i="11" s="1"/>
  <c r="AC30" i="11"/>
  <c r="Z30" i="11"/>
  <c r="Z34" i="11" s="1"/>
  <c r="Y30" i="11"/>
  <c r="Y34" i="11" s="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Z27" i="11"/>
  <c r="AC27" i="11" s="1"/>
  <c r="Y27" i="11"/>
  <c r="AB27" i="11" s="1"/>
  <c r="AE26" i="11"/>
  <c r="Z26" i="11"/>
  <c r="Z28" i="11" s="1"/>
  <c r="Y26" i="11"/>
  <c r="Y28" i="11" s="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C24" i="11"/>
  <c r="Z24" i="11"/>
  <c r="Y24" i="11"/>
  <c r="AB24" i="11" s="1"/>
  <c r="AD24" i="11" s="1"/>
  <c r="AE23" i="11"/>
  <c r="Z23" i="11"/>
  <c r="AC23" i="11" s="1"/>
  <c r="Y23" i="11"/>
  <c r="AB23" i="11" s="1"/>
  <c r="AE22" i="11"/>
  <c r="Z22" i="11"/>
  <c r="AC22" i="11" s="1"/>
  <c r="Y22" i="11"/>
  <c r="AB22" i="11" s="1"/>
  <c r="AE21" i="11"/>
  <c r="AC21" i="11"/>
  <c r="Z21" i="11"/>
  <c r="Y21" i="11"/>
  <c r="AB21" i="11" s="1"/>
  <c r="AD21" i="11" s="1"/>
  <c r="AE20" i="11"/>
  <c r="Z20" i="11"/>
  <c r="AC20" i="11" s="1"/>
  <c r="Y20" i="11"/>
  <c r="AB20" i="11" s="1"/>
  <c r="AE19" i="11"/>
  <c r="AB19" i="11"/>
  <c r="Z19" i="11"/>
  <c r="AC19" i="11" s="1"/>
  <c r="Y19" i="11"/>
  <c r="AE18" i="11"/>
  <c r="Z18" i="11"/>
  <c r="AC18" i="11" s="1"/>
  <c r="Y18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AE16" i="11"/>
  <c r="Z16" i="11"/>
  <c r="AC16" i="11" s="1"/>
  <c r="Y16" i="11"/>
  <c r="AB16" i="11" s="1"/>
  <c r="AE15" i="11"/>
  <c r="Z15" i="11"/>
  <c r="AC15" i="11" s="1"/>
  <c r="Y15" i="11"/>
  <c r="AB15" i="11" s="1"/>
  <c r="AE14" i="11"/>
  <c r="AC14" i="11"/>
  <c r="Z14" i="11"/>
  <c r="Y14" i="11"/>
  <c r="AB14" i="11" s="1"/>
  <c r="AE13" i="11"/>
  <c r="Z13" i="11"/>
  <c r="AC13" i="11" s="1"/>
  <c r="Y13" i="11"/>
  <c r="AB13" i="11" s="1"/>
  <c r="AE12" i="11"/>
  <c r="Z12" i="11"/>
  <c r="Z17" i="11" s="1"/>
  <c r="Y12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AE10" i="11"/>
  <c r="Z10" i="11"/>
  <c r="AC10" i="11" s="1"/>
  <c r="Y10" i="11"/>
  <c r="AB10" i="11" s="1"/>
  <c r="AE9" i="11"/>
  <c r="AC9" i="11"/>
  <c r="Z9" i="11"/>
  <c r="Y9" i="11"/>
  <c r="AB9" i="11" s="1"/>
  <c r="AE8" i="11"/>
  <c r="Z8" i="11"/>
  <c r="AC8" i="11" s="1"/>
  <c r="Y8" i="11"/>
  <c r="AB8" i="11" s="1"/>
  <c r="AE7" i="11"/>
  <c r="Z7" i="11"/>
  <c r="AC7" i="11" s="1"/>
  <c r="Y7" i="11"/>
  <c r="AB7" i="11" s="1"/>
  <c r="AE6" i="11"/>
  <c r="Z6" i="11"/>
  <c r="AC6" i="11" s="1"/>
  <c r="Y6" i="11"/>
  <c r="AB6" i="11" s="1"/>
  <c r="AE5" i="11"/>
  <c r="Z5" i="11"/>
  <c r="AC5" i="11" s="1"/>
  <c r="Y5" i="11"/>
  <c r="AB5" i="11" s="1"/>
  <c r="AE4" i="11"/>
  <c r="Z4" i="11"/>
  <c r="AC4" i="11" s="1"/>
  <c r="Y4" i="11"/>
  <c r="AB4" i="11" s="1"/>
  <c r="AD4" i="11" s="1"/>
  <c r="AE3" i="11"/>
  <c r="AE11" i="11" s="1"/>
  <c r="AC3" i="11"/>
  <c r="Z3" i="11"/>
  <c r="Y3" i="11"/>
  <c r="AD5" i="11" l="1"/>
  <c r="AD37" i="11"/>
  <c r="H58" i="11"/>
  <c r="P58" i="11"/>
  <c r="X58" i="11"/>
  <c r="AE25" i="11"/>
  <c r="AC47" i="11"/>
  <c r="M58" i="11"/>
  <c r="U58" i="11"/>
  <c r="Z11" i="11"/>
  <c r="AD9" i="11"/>
  <c r="AE17" i="11"/>
  <c r="AD14" i="11"/>
  <c r="AC26" i="11"/>
  <c r="AC28" i="11" s="1"/>
  <c r="AC29" i="11" s="1"/>
  <c r="AD32" i="11"/>
  <c r="AC35" i="11"/>
  <c r="AD40" i="11"/>
  <c r="AE47" i="11"/>
  <c r="AD45" i="11"/>
  <c r="Z57" i="11"/>
  <c r="J58" i="11"/>
  <c r="N58" i="11"/>
  <c r="N59" i="11" s="1"/>
  <c r="N86" i="11" s="1"/>
  <c r="R58" i="11"/>
  <c r="V58" i="11"/>
  <c r="Z71" i="11"/>
  <c r="Z82" i="11"/>
  <c r="L58" i="11"/>
  <c r="T58" i="11"/>
  <c r="Y11" i="11"/>
  <c r="AC12" i="11"/>
  <c r="AC17" i="11" s="1"/>
  <c r="AD16" i="11"/>
  <c r="AD23" i="11"/>
  <c r="AE50" i="11"/>
  <c r="Y57" i="11"/>
  <c r="I58" i="11"/>
  <c r="I59" i="11" s="1"/>
  <c r="I86" i="11" s="1"/>
  <c r="Q58" i="11"/>
  <c r="Y82" i="11"/>
  <c r="AD76" i="11"/>
  <c r="AC11" i="11"/>
  <c r="AD7" i="11"/>
  <c r="AD8" i="11"/>
  <c r="Y17" i="11"/>
  <c r="AD13" i="11"/>
  <c r="AD43" i="11"/>
  <c r="AD44" i="11"/>
  <c r="G58" i="11"/>
  <c r="G59" i="11" s="1"/>
  <c r="G86" i="11" s="1"/>
  <c r="K58" i="11"/>
  <c r="K59" i="11" s="1"/>
  <c r="K86" i="11" s="1"/>
  <c r="O58" i="11"/>
  <c r="S58" i="11"/>
  <c r="W58" i="11"/>
  <c r="W59" i="11" s="1"/>
  <c r="W86" i="11" s="1"/>
  <c r="AE71" i="11"/>
  <c r="AD62" i="11"/>
  <c r="AD66" i="11"/>
  <c r="AB72" i="11"/>
  <c r="AD77" i="11"/>
  <c r="AD84" i="11"/>
  <c r="AD6" i="11"/>
  <c r="AC25" i="11"/>
  <c r="AD19" i="11"/>
  <c r="AD10" i="11"/>
  <c r="AD15" i="11"/>
  <c r="AD20" i="11"/>
  <c r="AD22" i="11"/>
  <c r="AB3" i="11"/>
  <c r="AB12" i="11"/>
  <c r="Y25" i="11"/>
  <c r="Y29" i="11" s="1"/>
  <c r="Z25" i="11"/>
  <c r="Z29" i="11" s="1"/>
  <c r="G29" i="11"/>
  <c r="K29" i="11"/>
  <c r="O29" i="11"/>
  <c r="S29" i="11"/>
  <c r="W29" i="11"/>
  <c r="AC34" i="11"/>
  <c r="AD31" i="11"/>
  <c r="AD33" i="11"/>
  <c r="AB38" i="11"/>
  <c r="AD35" i="11"/>
  <c r="AB41" i="11"/>
  <c r="AD56" i="11"/>
  <c r="AD61" i="11"/>
  <c r="AD65" i="11"/>
  <c r="AD69" i="11"/>
  <c r="AD75" i="11"/>
  <c r="AD78" i="11"/>
  <c r="AD27" i="11"/>
  <c r="H29" i="11"/>
  <c r="H59" i="11" s="1"/>
  <c r="H86" i="11" s="1"/>
  <c r="L29" i="11"/>
  <c r="P29" i="11"/>
  <c r="P59" i="11" s="1"/>
  <c r="P86" i="11" s="1"/>
  <c r="T29" i="11"/>
  <c r="T59" i="11" s="1"/>
  <c r="T86" i="11" s="1"/>
  <c r="X29" i="11"/>
  <c r="X59" i="11" s="1"/>
  <c r="X86" i="11" s="1"/>
  <c r="AB71" i="11"/>
  <c r="AB18" i="11"/>
  <c r="AE28" i="11"/>
  <c r="AE29" i="11" s="1"/>
  <c r="I29" i="11"/>
  <c r="M29" i="11"/>
  <c r="M59" i="11" s="1"/>
  <c r="M86" i="11" s="1"/>
  <c r="Q29" i="11"/>
  <c r="Q59" i="11" s="1"/>
  <c r="Q86" i="11" s="1"/>
  <c r="U29" i="11"/>
  <c r="U59" i="11" s="1"/>
  <c r="U86" i="11" s="1"/>
  <c r="AC38" i="11"/>
  <c r="AD36" i="11"/>
  <c r="AD46" i="11"/>
  <c r="AD49" i="11"/>
  <c r="AD63" i="11"/>
  <c r="AD67" i="11"/>
  <c r="AD74" i="11"/>
  <c r="AD79" i="11"/>
  <c r="J29" i="11"/>
  <c r="J59" i="11" s="1"/>
  <c r="J86" i="11" s="1"/>
  <c r="N29" i="11"/>
  <c r="R29" i="11"/>
  <c r="V29" i="11"/>
  <c r="V59" i="11" s="1"/>
  <c r="V86" i="11" s="1"/>
  <c r="AB52" i="11"/>
  <c r="AE58" i="11"/>
  <c r="AE59" i="11" s="1"/>
  <c r="AE86" i="11" s="1"/>
  <c r="O59" i="11"/>
  <c r="O86" i="11" s="1"/>
  <c r="S59" i="11"/>
  <c r="S86" i="11" s="1"/>
  <c r="Z47" i="11"/>
  <c r="Z58" i="11" s="1"/>
  <c r="AC48" i="11"/>
  <c r="AC50" i="11" s="1"/>
  <c r="AC51" i="11"/>
  <c r="AC52" i="11" s="1"/>
  <c r="Z54" i="11"/>
  <c r="AC55" i="11"/>
  <c r="AC57" i="11" s="1"/>
  <c r="AC60" i="11"/>
  <c r="AC71" i="11" s="1"/>
  <c r="AC72" i="11"/>
  <c r="AC82" i="11" s="1"/>
  <c r="AD83" i="11"/>
  <c r="Y38" i="11"/>
  <c r="AB42" i="11"/>
  <c r="Y52" i="11"/>
  <c r="Y58" i="11" s="1"/>
  <c r="AB53" i="11"/>
  <c r="AC39" i="11"/>
  <c r="AC41" i="11" s="1"/>
  <c r="Y71" i="11"/>
  <c r="AB26" i="11"/>
  <c r="AB30" i="11"/>
  <c r="AB48" i="11"/>
  <c r="AB55" i="11"/>
  <c r="Z59" i="11" l="1"/>
  <c r="R59" i="11"/>
  <c r="R86" i="11" s="1"/>
  <c r="L59" i="11"/>
  <c r="L86" i="11" s="1"/>
  <c r="Y59" i="11"/>
  <c r="Y86" i="11"/>
  <c r="Z86" i="11"/>
  <c r="AB28" i="11"/>
  <c r="AD26" i="11"/>
  <c r="AD28" i="11" s="1"/>
  <c r="AB25" i="11"/>
  <c r="AD18" i="11"/>
  <c r="AD25" i="11" s="1"/>
  <c r="AD12" i="11"/>
  <c r="AD17" i="11" s="1"/>
  <c r="AB17" i="11"/>
  <c r="AB50" i="11"/>
  <c r="AD48" i="11"/>
  <c r="AD50" i="11" s="1"/>
  <c r="AD42" i="11"/>
  <c r="AD47" i="11" s="1"/>
  <c r="AB47" i="11"/>
  <c r="AB11" i="11"/>
  <c r="AD3" i="11"/>
  <c r="AD11" i="11" s="1"/>
  <c r="AD51" i="11"/>
  <c r="AD52" i="11" s="1"/>
  <c r="AB57" i="11"/>
  <c r="AD55" i="11"/>
  <c r="AD57" i="11" s="1"/>
  <c r="AD39" i="11"/>
  <c r="AD41" i="11" s="1"/>
  <c r="AC58" i="11"/>
  <c r="AC59" i="11" s="1"/>
  <c r="AC86" i="11" s="1"/>
  <c r="AB34" i="11"/>
  <c r="AD30" i="11"/>
  <c r="AD34" i="11" s="1"/>
  <c r="AD53" i="11"/>
  <c r="AD54" i="11" s="1"/>
  <c r="AB54" i="11"/>
  <c r="AD72" i="11"/>
  <c r="AD82" i="11" s="1"/>
  <c r="AD60" i="11"/>
  <c r="AD71" i="11" s="1"/>
  <c r="AD38" i="11"/>
  <c r="AD58" i="11" l="1"/>
  <c r="AB58" i="11"/>
  <c r="AD29" i="11"/>
  <c r="AB29" i="11"/>
  <c r="AB59" i="11" l="1"/>
  <c r="AB86" i="11" s="1"/>
  <c r="AD86" i="11" s="1"/>
  <c r="AD59" i="11"/>
</calcChain>
</file>

<file path=xl/sharedStrings.xml><?xml version="1.0" encoding="utf-8"?>
<sst xmlns="http://schemas.openxmlformats.org/spreadsheetml/2006/main" count="464" uniqueCount="228">
  <si>
    <t>Szak</t>
  </si>
  <si>
    <t>Évfolyam</t>
  </si>
  <si>
    <t>Félév</t>
  </si>
  <si>
    <t>Tárgykód</t>
  </si>
  <si>
    <t>Ismeretkör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</si>
  <si>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</si>
  <si>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</si>
  <si>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</si>
  <si>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</si>
  <si>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</si>
  <si>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</si>
  <si>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</si>
  <si>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</si>
  <si>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</si>
  <si>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</si>
  <si>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</si>
  <si>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</si>
  <si>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</si>
  <si>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</si>
  <si>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</si>
  <si>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</si>
  <si>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</si>
  <si>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</si>
  <si>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</si>
  <si>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</si>
  <si>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</si>
  <si>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</si>
  <si>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</si>
  <si>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</si>
  <si>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</si>
  <si>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</si>
  <si>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</si>
  <si>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 (kód)</t>
  </si>
  <si>
    <t>Előfeltételek (tantárgynév)</t>
  </si>
  <si>
    <t>OVO</t>
  </si>
  <si>
    <t>I.</t>
  </si>
  <si>
    <t>NKOZOS1026</t>
  </si>
  <si>
    <t>Kereszténység és társadalom  8 kr</t>
  </si>
  <si>
    <t>Teremtésvédelem</t>
  </si>
  <si>
    <t>v</t>
  </si>
  <si>
    <t xml:space="preserve">III. </t>
  </si>
  <si>
    <t>NKOZOS1001</t>
  </si>
  <si>
    <t>Társadalmi alapismeretek</t>
  </si>
  <si>
    <t>gyj</t>
  </si>
  <si>
    <t>II.</t>
  </si>
  <si>
    <t>HFALTANB092</t>
  </si>
  <si>
    <t>Bevezetés a kereszténységbe</t>
  </si>
  <si>
    <t>BNALTS1002</t>
  </si>
  <si>
    <t>Bevezetés az etikába</t>
  </si>
  <si>
    <t>OVOANB1023</t>
  </si>
  <si>
    <t>Nevelés- és művelődéstörténet 1.</t>
  </si>
  <si>
    <t>OVOANB2024</t>
  </si>
  <si>
    <t>Nevelés- és művelődéstörténet 2.</t>
  </si>
  <si>
    <t>NKOZOS2002</t>
  </si>
  <si>
    <t>Kisebbségtudományi alapismeretek és romológia</t>
  </si>
  <si>
    <t>III.</t>
  </si>
  <si>
    <t>OVOANB1001</t>
  </si>
  <si>
    <t>Bevezetés a gyermekvédelembe</t>
  </si>
  <si>
    <t>Társadalomtudomány – összesen</t>
  </si>
  <si>
    <t>–</t>
  </si>
  <si>
    <t>NKOZOS1024</t>
  </si>
  <si>
    <t>Pszichológia 12 kr</t>
  </si>
  <si>
    <t>Általános és fejlődéslélektan 1.</t>
  </si>
  <si>
    <t>RTALTANB007</t>
  </si>
  <si>
    <t>Általános és fejlődéslélektan 2.</t>
  </si>
  <si>
    <t>RTALTANB152</t>
  </si>
  <si>
    <t>RTALTANB014</t>
  </si>
  <si>
    <t>Pedagógiai szociálpszichológia</t>
  </si>
  <si>
    <t>RTALTANB015</t>
  </si>
  <si>
    <t>A személyiségfejlődés zavarai</t>
  </si>
  <si>
    <t>RTALTANB152, RTALTANB007, RTALTANB014, RTALTANB015</t>
  </si>
  <si>
    <t>Általános és fejlődéslélektan 1., Általános és fejlődéslélektan 2., Pedagógiai szociálpszichológia, A személyiségfejlődés zavarai</t>
  </si>
  <si>
    <t>Pszichológia – összesen</t>
  </si>
  <si>
    <t>NKOZOS1027</t>
  </si>
  <si>
    <t>Pedagógia 11 kr</t>
  </si>
  <si>
    <t>Bevezetés a pedagógiába</t>
  </si>
  <si>
    <t>OVOANB1025</t>
  </si>
  <si>
    <t>Az óvodáskor pedagógiája</t>
  </si>
  <si>
    <t>OVOANB2042</t>
  </si>
  <si>
    <t>Az óvoda világa</t>
  </si>
  <si>
    <t>OVOANB2043</t>
  </si>
  <si>
    <t>Pedagógusmesterség</t>
  </si>
  <si>
    <t>NKOZOS2006</t>
  </si>
  <si>
    <t>A pedagógiai kutatás módszertana</t>
  </si>
  <si>
    <t>NKOZOS2007</t>
  </si>
  <si>
    <t>Családpedagógia, érzelmi intelligencia fejlesztése</t>
  </si>
  <si>
    <t xml:space="preserve"> Az óvodáskor pedagógiája</t>
  </si>
  <si>
    <t>S</t>
  </si>
  <si>
    <t>Pedagógia – összesen</t>
  </si>
  <si>
    <t>BNOVOP1005</t>
  </si>
  <si>
    <t>Informatika 4 kr</t>
  </si>
  <si>
    <t>Informatika 1.</t>
  </si>
  <si>
    <t>BNOVOP2003</t>
  </si>
  <si>
    <t>Informatika 2.</t>
  </si>
  <si>
    <t>Informatika – összesen</t>
  </si>
  <si>
    <t>szakképzettséghez vezető alapozó ismeretkörök (32-45 kredit)</t>
  </si>
  <si>
    <t>OVOANB1038</t>
  </si>
  <si>
    <t>Irodalmi és anyanyelvi nevelés 11 kr</t>
  </si>
  <si>
    <t>Bemeneti kompetenciák fejlesztése (nyelvi-kommunikációs)</t>
  </si>
  <si>
    <t>OVOANB1039</t>
  </si>
  <si>
    <t>Irodalmi és anyanyelvi nevelés módszertana 1.</t>
  </si>
  <si>
    <t>OVOANB2044</t>
  </si>
  <si>
    <t>Irodalmi és anyanyelvi nevelés módszertana 2.</t>
  </si>
  <si>
    <t>BNOVOP1008</t>
  </si>
  <si>
    <t>Nyelv- és beszédművelés</t>
  </si>
  <si>
    <t>Irodalmi és anyanyelvi nevelés – összesen</t>
  </si>
  <si>
    <t>OVOANB2045</t>
  </si>
  <si>
    <t>Matematikai nevelés 6 kredit</t>
  </si>
  <si>
    <t>BNOVOP1009</t>
  </si>
  <si>
    <t>Matematikai nevelés és módszertana 1.</t>
  </si>
  <si>
    <t>OVOANB2029</t>
  </si>
  <si>
    <t>Matematikai nevelés és módszertana 2.</t>
  </si>
  <si>
    <t>Matematikai nevelés és módszertana – összesen</t>
  </si>
  <si>
    <t>BNOVOP2007</t>
  </si>
  <si>
    <t>Környezeti nevelés 6 kredit</t>
  </si>
  <si>
    <t xml:space="preserve">Környezeti nevelés és módszertana </t>
  </si>
  <si>
    <t>OVOANB2030</t>
  </si>
  <si>
    <t>Egészségnevelés</t>
  </si>
  <si>
    <t>Környezeti nevelés és módszertana – összesen</t>
  </si>
  <si>
    <t>OVOANB1040</t>
  </si>
  <si>
    <t>Bemeneti kompetenciák fejlesztése (ének-zenei)</t>
  </si>
  <si>
    <t>OVOANB1041</t>
  </si>
  <si>
    <t>Ének-zenei nevelés 10 kr</t>
  </si>
  <si>
    <t xml:space="preserve">Ének-zene és módszertana 1. </t>
  </si>
  <si>
    <t>OVOANB2040</t>
  </si>
  <si>
    <t xml:space="preserve">Ének-zene és módszertana 2. </t>
  </si>
  <si>
    <t>BNOVOP1011</t>
  </si>
  <si>
    <t>OVOANB1043</t>
  </si>
  <si>
    <t>Kórus 1.</t>
  </si>
  <si>
    <t>OVOANB2046</t>
  </si>
  <si>
    <t>Kórus 2.</t>
  </si>
  <si>
    <t>Ének-zene és módszertana – összesen</t>
  </si>
  <si>
    <t>BNOVOP1012</t>
  </si>
  <si>
    <t>Vizuális nevelés 9 kr</t>
  </si>
  <si>
    <t xml:space="preserve">Vizuális nevelés és módszertana 1. </t>
  </si>
  <si>
    <t>BNOVOP2009</t>
  </si>
  <si>
    <t>Vizuális nevelés és módszertana 2.</t>
  </si>
  <si>
    <t>Vizuális nevelés és módszertana 1.</t>
  </si>
  <si>
    <t>Vizuális nevelés és módszertana – összesen</t>
  </si>
  <si>
    <t>OVOANB2031</t>
  </si>
  <si>
    <t xml:space="preserve">Bábjáték és módszertana </t>
  </si>
  <si>
    <t>Bábjáték és módszertana – összesen</t>
  </si>
  <si>
    <t>OVOANB1032</t>
  </si>
  <si>
    <t>Játék és néphagyomány az óvodában</t>
  </si>
  <si>
    <t>Játék és néphagyomány az óvodában –  összesen</t>
  </si>
  <si>
    <t>BNOVOP2010</t>
  </si>
  <si>
    <t>Testnevelés és módszertan 7 kr</t>
  </si>
  <si>
    <t xml:space="preserve">Testnevelés és módszertana 1. </t>
  </si>
  <si>
    <t>BNOVOP1015</t>
  </si>
  <si>
    <t xml:space="preserve">Testnevelés és módszertana 2. </t>
  </si>
  <si>
    <t>Testnevelés és módszertana 1.</t>
  </si>
  <si>
    <t>Testnevelés és módszertana – összesen</t>
  </si>
  <si>
    <t>módszertani ismeretkörök (54-72 kredit)</t>
  </si>
  <si>
    <t>szakképzettséghez vezető ismeretkörök összesen</t>
  </si>
  <si>
    <t>OVOANB1033</t>
  </si>
  <si>
    <t xml:space="preserve">Óvodai gyakorlat 1. </t>
  </si>
  <si>
    <t>Óvodai gyakorlat 2.</t>
  </si>
  <si>
    <t>OVOANB1035</t>
  </si>
  <si>
    <t xml:space="preserve">Óvodai gyakorlat 3. </t>
  </si>
  <si>
    <t>Óvodai gyakorlat 2. (párhuzamosan is felvehető), Irodalmi és anyanyelvi nevelés módszertana 2., Vizuális nevelés és módszertana 1., Óvodai bemutató 1.</t>
  </si>
  <si>
    <t>OVOANB2036</t>
  </si>
  <si>
    <t>Óvodai gyakorlat 4.</t>
  </si>
  <si>
    <t>OVOANB1035, OVOANB2040, BNOVOP2031</t>
  </si>
  <si>
    <t>Óvodai gyakorlat 3. (párhuzamosan is felvehető), Környezeti nevelés és módszertana, Ének-zene és módszertana 2., Óvodai bemutató 2.</t>
  </si>
  <si>
    <t>OVOANB1037</t>
  </si>
  <si>
    <t>Szintézisgyakorlat 1.</t>
  </si>
  <si>
    <t>OVOANB2036, BNOVOP1040</t>
  </si>
  <si>
    <t xml:space="preserve">Óvodai gyakorlat 4., Óvodai bemutató 3., </t>
  </si>
  <si>
    <t>BNOVOP1039</t>
  </si>
  <si>
    <t>Óvodai bemutató 1. vers-mese, ének-zene</t>
  </si>
  <si>
    <t>a</t>
  </si>
  <si>
    <t>BNOVOP2031</t>
  </si>
  <si>
    <t>Óvodai bemutató 2. rajz-mintázás,  külső világ</t>
  </si>
  <si>
    <t>BNOVOP1040</t>
  </si>
  <si>
    <t>Óvodai bemutató 3. matematikai jellegű tapasztalatszerzés, mozgás</t>
  </si>
  <si>
    <t>OVOANB2038</t>
  </si>
  <si>
    <t xml:space="preserve">Szintézisgyakorlat (intézményen kívüli) gyakorlat 2. </t>
  </si>
  <si>
    <t>OVOANB2039</t>
  </si>
  <si>
    <t xml:space="preserve">Szintézisgyakorlat (intézményen kívüli) gyakorlat 3. </t>
  </si>
  <si>
    <t>Szintézisgyakorlat 2.</t>
  </si>
  <si>
    <t>Szakmai gyakorlat 26 kredit</t>
  </si>
  <si>
    <t>OVOANB2048</t>
  </si>
  <si>
    <t>Kimeneti kompetenciák (nyelvi-kommunikációs, természetttudományos, ének-zenei) mérése</t>
  </si>
  <si>
    <t>Bemeneti kompetenciák fejlesztése (nyelvi-kommunikációs), Bemeneti kompetenciák fejlesztése (természettudományos gondolkodás), Bemeneti kompetenciák fejlesztése (ének-zenei)</t>
  </si>
  <si>
    <t>NMOVOANB500</t>
  </si>
  <si>
    <t>Szakdolgozat</t>
  </si>
  <si>
    <t>Alkalmazott társadalom-tudomány 8 kr</t>
  </si>
  <si>
    <t>Játék a nevelésben 7 kr</t>
  </si>
  <si>
    <t>s</t>
  </si>
  <si>
    <t>Szabadon választható tárgyak – összesen</t>
  </si>
  <si>
    <t>Óvodapedagógus szak</t>
  </si>
  <si>
    <t>Bemeneti kompetenciák fejlesztése (természettudományos gondolkodás)</t>
  </si>
  <si>
    <r>
      <rPr>
        <b/>
        <sz val="36"/>
        <color theme="1"/>
        <rFont val="Arial"/>
        <family val="2"/>
        <charset val="238"/>
      </rPr>
      <t xml:space="preserve">Óvodapedagógus alapképzési BA szak </t>
    </r>
    <r>
      <rPr>
        <b/>
        <sz val="24"/>
        <color theme="1"/>
        <rFont val="Arial"/>
        <family val="2"/>
        <charset val="238"/>
      </rPr>
      <t xml:space="preserve">
nappali tagozat, szlovák nemzetiségi szakirány</t>
    </r>
    <r>
      <rPr>
        <sz val="24"/>
        <color theme="1"/>
        <rFont val="Arial"/>
        <family val="2"/>
        <charset val="238"/>
      </rPr>
      <t xml:space="preserve">
</t>
    </r>
    <r>
      <rPr>
        <sz val="13"/>
        <color theme="1"/>
        <rFont val="Arial"/>
        <family val="2"/>
        <charset val="238"/>
      </rPr>
      <t>érvényes: 2022. szeptember 1-jétől</t>
    </r>
  </si>
  <si>
    <t>OSZANB1001</t>
  </si>
  <si>
    <t>Szlovák nemzetiségi nyelvi ismeretek 8 kr</t>
  </si>
  <si>
    <t>Szlovák nemzetiségi nyelv 1. (nyelvtan, nyelvtani gyakorlatok)</t>
  </si>
  <si>
    <t>OSZANB2001</t>
  </si>
  <si>
    <t>Szlovák nemzetiségi nyelv 2.</t>
  </si>
  <si>
    <t>OSZANB1002</t>
  </si>
  <si>
    <t>Szlovák nemzetiségi beszédgyakorlat 11 kr</t>
  </si>
  <si>
    <t>Szlovák nemzetiségi nyelv 3.</t>
  </si>
  <si>
    <t>OSZANB2002</t>
  </si>
  <si>
    <t>Szlovák nemzetiségi nyelv 4.</t>
  </si>
  <si>
    <t>OSZANB1003</t>
  </si>
  <si>
    <t>Szlovák nemzetiségi nyelv 5.</t>
  </si>
  <si>
    <t>OSZANB2003</t>
  </si>
  <si>
    <t>Szlovák nemzetiségi nyelv és tanulás-módszertana 9 kr</t>
  </si>
  <si>
    <t>Szlovák nemzetiségi nyelv és tanulásmódszertana</t>
  </si>
  <si>
    <t>OSZANB2004</t>
  </si>
  <si>
    <t>Szlovák népismeret</t>
  </si>
  <si>
    <t>OSZANB2005</t>
  </si>
  <si>
    <t>Szlovák nemzetiségi kultúra 8 kr</t>
  </si>
  <si>
    <t>Szlovák nemzetiségi irodalom 1.</t>
  </si>
  <si>
    <t>OSZANB1004</t>
  </si>
  <si>
    <t>Szlovák nemzetiségi irodalom 2.</t>
  </si>
  <si>
    <t>OSZANB1005</t>
  </si>
  <si>
    <t>Szlovák gyermekultúra, gyermekfolklór, gyermekirodalom</t>
  </si>
  <si>
    <t>OSZANB1006</t>
  </si>
  <si>
    <t>Komplex szlovák nemzetiségi szigorlat</t>
  </si>
  <si>
    <t>Speciális szakmai ismeretek- szlovák nemzetiségi szakirány 36 kredit</t>
  </si>
  <si>
    <t>OVOANB2052</t>
  </si>
  <si>
    <t>Komplex pedagógiai-pszichológiai szigorlat</t>
  </si>
  <si>
    <t>NKOZOS1024, RTALTANB007, RTALTANB014, RTALTANB015, NKOZOS1027, OVOANB1002, NKOZOS2004, OVOANB2026</t>
  </si>
  <si>
    <t>OVOANB2051</t>
  </si>
  <si>
    <t>OVOANB1033, OVOANB1032</t>
  </si>
  <si>
    <t xml:space="preserve">Óvodai gyakorlat 1.,(párhuzamosan is felvehető), Játék és néphagyomány az óvodában </t>
  </si>
  <si>
    <t>OVOANB2051, OVOANB2028, BNOVOP1012, BNOVOP1039</t>
  </si>
  <si>
    <t xml:space="preserve"> Általános és fejlődéslélektan 1., 2.., Pedagógiai szociálpszichológia, A személyiségfejlődés zavarai, Bevezetés a pedagógiába, Az óvodáskor pedagógiája, Az óvoda világa, Pedagógusmesterség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</si>
</sst>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36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trike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36"/>
      <color rgb="FFFF0000"/>
      <name val="Arial"/>
      <family val="2"/>
      <charset val="238"/>
    </font>
    <font>
      <b/>
      <sz val="24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shrinkToFi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shrinkToFit="1"/>
    </xf>
    <xf numFmtId="0" fontId="3" fillId="0" borderId="0" xfId="0" applyFont="1"/>
    <xf numFmtId="0" fontId="4" fillId="3" borderId="1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3" borderId="9" xfId="0" applyFont="1" applyFill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shrinkToFi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left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center" vertical="center" textRotation="90" shrinkToFit="1"/>
    </xf>
    <xf numFmtId="0" fontId="4" fillId="3" borderId="6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4" fillId="3" borderId="40" xfId="0" applyFont="1" applyFill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left" vertical="center" wrapText="1"/>
    </xf>
    <xf numFmtId="0" fontId="12" fillId="5" borderId="63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7" fillId="0" borderId="46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4" fillId="2" borderId="33" xfId="0" applyFont="1" applyFill="1" applyBorder="1" applyAlignment="1">
      <alignment horizontal="center" vertical="center" textRotation="90" shrinkToFit="1"/>
    </xf>
    <xf numFmtId="0" fontId="4" fillId="2" borderId="45" xfId="0" applyFont="1" applyFill="1" applyBorder="1" applyAlignment="1">
      <alignment horizontal="center" vertical="center" textRotation="90" shrinkToFit="1"/>
    </xf>
    <xf numFmtId="0" fontId="4" fillId="2" borderId="34" xfId="0" applyFont="1" applyFill="1" applyBorder="1" applyAlignment="1">
      <alignment horizontal="center" vertical="center" textRotation="90" shrinkToFit="1"/>
    </xf>
    <xf numFmtId="0" fontId="4" fillId="3" borderId="4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4" fillId="3" borderId="88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44" xfId="0" applyFont="1" applyFill="1" applyBorder="1" applyAlignment="1">
      <alignment horizontal="center" vertical="center" shrinkToFit="1"/>
    </xf>
    <xf numFmtId="0" fontId="5" fillId="3" borderId="54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left" vertical="center"/>
    </xf>
    <xf numFmtId="0" fontId="4" fillId="3" borderId="8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5" fillId="3" borderId="31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shrinkToFit="1"/>
    </xf>
    <xf numFmtId="0" fontId="4" fillId="3" borderId="9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vertical="center" wrapText="1"/>
    </xf>
    <xf numFmtId="0" fontId="4" fillId="3" borderId="53" xfId="0" applyFont="1" applyFill="1" applyBorder="1" applyAlignment="1">
      <alignment vertical="center" wrapText="1"/>
    </xf>
    <xf numFmtId="0" fontId="4" fillId="3" borderId="83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82" xfId="0" applyFont="1" applyFill="1" applyBorder="1" applyAlignment="1">
      <alignment vertical="center"/>
    </xf>
    <xf numFmtId="0" fontId="4" fillId="3" borderId="55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4" fillId="3" borderId="54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35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6" fillId="3" borderId="46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3" fillId="3" borderId="35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2" fillId="0" borderId="46" xfId="0" applyFont="1" applyBorder="1"/>
    <xf numFmtId="0" fontId="4" fillId="3" borderId="86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8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2" fillId="0" borderId="57" xfId="0" applyFont="1" applyBorder="1"/>
    <xf numFmtId="0" fontId="2" fillId="0" borderId="56" xfId="0" applyFont="1" applyBorder="1"/>
    <xf numFmtId="0" fontId="4" fillId="3" borderId="5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2" fillId="0" borderId="44" xfId="0" applyFont="1" applyBorder="1"/>
    <xf numFmtId="0" fontId="6" fillId="3" borderId="46" xfId="0" applyFont="1" applyFill="1" applyBorder="1" applyAlignment="1">
      <alignment horizontal="center" vertical="center"/>
    </xf>
    <xf numFmtId="0" fontId="2" fillId="0" borderId="30" xfId="0" applyFont="1" applyBorder="1"/>
    <xf numFmtId="0" fontId="6" fillId="3" borderId="45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34" xfId="0" applyFont="1" applyBorder="1"/>
    <xf numFmtId="0" fontId="4" fillId="3" borderId="18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92"/>
  <sheetViews>
    <sheetView tabSelected="1" workbookViewId="0">
      <selection sqref="A1:AF1"/>
    </sheetView>
  </sheetViews>
  <sheetFormatPr defaultColWidth="14.42578125" defaultRowHeight="15" outlineLevelCol="1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18.7109375" customWidth="1"/>
    <col min="6" max="6" width="50" customWidth="1"/>
    <col min="7" max="7" width="2" customWidth="1" outlineLevel="1"/>
    <col min="8" max="8" width="2.7109375" customWidth="1" outlineLevel="1"/>
    <col min="9" max="10" width="2.42578125" customWidth="1" outlineLevel="1"/>
    <col min="11" max="11" width="2.7109375" customWidth="1" outlineLevel="1"/>
    <col min="12" max="13" width="2.42578125" customWidth="1" outlineLevel="1"/>
    <col min="14" max="14" width="2.7109375" customWidth="1" outlineLevel="1"/>
    <col min="15" max="16" width="2.42578125" customWidth="1" outlineLevel="1"/>
    <col min="17" max="17" width="2.7109375" customWidth="1" outlineLevel="1"/>
    <col min="18" max="19" width="2.42578125" customWidth="1" outlineLevel="1"/>
    <col min="20" max="20" width="2.7109375" customWidth="1" outlineLevel="1"/>
    <col min="21" max="22" width="2.42578125" customWidth="1" outlineLevel="1"/>
    <col min="23" max="23" width="2.7109375" customWidth="1" outlineLevel="1"/>
    <col min="24" max="27" width="2.42578125" customWidth="1" outlineLevel="1"/>
    <col min="28" max="30" width="4.5703125" customWidth="1" outlineLevel="1"/>
    <col min="31" max="31" width="4.85546875" customWidth="1"/>
    <col min="32" max="32" width="3.140625" customWidth="1"/>
    <col min="33" max="33" width="12.7109375" customWidth="1"/>
    <col min="34" max="34" width="27.28515625" customWidth="1"/>
  </cols>
  <sheetData>
    <row r="1" spans="1:34" ht="101.25" customHeight="1" x14ac:dyDescent="0.6">
      <c r="A1" s="223" t="s">
        <v>192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125"/>
      <c r="AH1" s="126"/>
    </row>
    <row r="2" spans="1:34" ht="60" thickBot="1" x14ac:dyDescent="0.3">
      <c r="A2" s="1" t="s">
        <v>0</v>
      </c>
      <c r="B2" s="1" t="s">
        <v>1</v>
      </c>
      <c r="C2" s="1" t="s">
        <v>2</v>
      </c>
      <c r="D2" s="3" t="s">
        <v>3</v>
      </c>
      <c r="E2" s="80" t="s">
        <v>4</v>
      </c>
      <c r="F2" s="3" t="s">
        <v>5</v>
      </c>
      <c r="G2" s="127" t="s">
        <v>6</v>
      </c>
      <c r="H2" s="128" t="s">
        <v>7</v>
      </c>
      <c r="I2" s="129" t="s">
        <v>8</v>
      </c>
      <c r="J2" s="127" t="s">
        <v>9</v>
      </c>
      <c r="K2" s="128" t="s">
        <v>10</v>
      </c>
      <c r="L2" s="129" t="s">
        <v>11</v>
      </c>
      <c r="M2" s="127" t="s">
        <v>12</v>
      </c>
      <c r="N2" s="128" t="s">
        <v>13</v>
      </c>
      <c r="O2" s="129" t="s">
        <v>14</v>
      </c>
      <c r="P2" s="127" t="s">
        <v>15</v>
      </c>
      <c r="Q2" s="128" t="s">
        <v>16</v>
      </c>
      <c r="R2" s="129" t="s">
        <v>17</v>
      </c>
      <c r="S2" s="127" t="s">
        <v>18</v>
      </c>
      <c r="T2" s="128" t="s">
        <v>19</v>
      </c>
      <c r="U2" s="129" t="s">
        <v>20</v>
      </c>
      <c r="V2" s="127" t="s">
        <v>21</v>
      </c>
      <c r="W2" s="128" t="s">
        <v>22</v>
      </c>
      <c r="X2" s="129" t="s">
        <v>23</v>
      </c>
      <c r="Y2" s="2" t="s">
        <v>24</v>
      </c>
      <c r="Z2" s="2" t="s">
        <v>25</v>
      </c>
      <c r="AA2" s="2" t="s">
        <v>26</v>
      </c>
      <c r="AB2" s="127" t="s">
        <v>27</v>
      </c>
      <c r="AC2" s="128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3" t="s">
        <v>33</v>
      </c>
    </row>
    <row r="3" spans="1:34" ht="24" customHeight="1" x14ac:dyDescent="0.25">
      <c r="A3" s="45" t="s">
        <v>34</v>
      </c>
      <c r="B3" s="105" t="s">
        <v>35</v>
      </c>
      <c r="C3" s="105">
        <v>1</v>
      </c>
      <c r="D3" s="101" t="s">
        <v>36</v>
      </c>
      <c r="E3" s="225" t="s">
        <v>37</v>
      </c>
      <c r="F3" s="72" t="s">
        <v>38</v>
      </c>
      <c r="G3" s="105">
        <v>1</v>
      </c>
      <c r="H3" s="105">
        <v>0</v>
      </c>
      <c r="I3" s="106">
        <v>1</v>
      </c>
      <c r="J3" s="107"/>
      <c r="K3" s="105"/>
      <c r="L3" s="106"/>
      <c r="M3" s="107"/>
      <c r="N3" s="105"/>
      <c r="O3" s="106"/>
      <c r="P3" s="107"/>
      <c r="Q3" s="105"/>
      <c r="R3" s="106"/>
      <c r="S3" s="107"/>
      <c r="T3" s="105"/>
      <c r="U3" s="106"/>
      <c r="V3" s="107"/>
      <c r="W3" s="105"/>
      <c r="X3" s="105"/>
      <c r="Y3" s="107">
        <f t="shared" ref="Y3:Z10" si="0">V3+S3+P3+M3+J3+G3</f>
        <v>1</v>
      </c>
      <c r="Z3" s="106">
        <f t="shared" si="0"/>
        <v>0</v>
      </c>
      <c r="AA3" s="105">
        <v>15</v>
      </c>
      <c r="AB3" s="107">
        <f t="shared" ref="AB3:AB10" si="1">Y3*AA3</f>
        <v>15</v>
      </c>
      <c r="AC3" s="106">
        <f t="shared" ref="AC3:AC10" si="2">Z3*AA3</f>
        <v>0</v>
      </c>
      <c r="AD3" s="107">
        <f t="shared" ref="AD3:AD10" si="3">SUM(AB3:AC3)</f>
        <v>15</v>
      </c>
      <c r="AE3" s="5">
        <f t="shared" ref="AE3:AE10" si="4">I3+L3+O3+R3+U3+X3</f>
        <v>1</v>
      </c>
      <c r="AF3" s="106" t="s">
        <v>39</v>
      </c>
      <c r="AG3" s="130"/>
      <c r="AH3" s="14"/>
    </row>
    <row r="4" spans="1:34" x14ac:dyDescent="0.25">
      <c r="A4" s="45" t="s">
        <v>34</v>
      </c>
      <c r="B4" s="105" t="s">
        <v>40</v>
      </c>
      <c r="C4" s="105">
        <v>5</v>
      </c>
      <c r="D4" s="101" t="s">
        <v>41</v>
      </c>
      <c r="E4" s="226"/>
      <c r="F4" s="6" t="s">
        <v>42</v>
      </c>
      <c r="G4" s="105"/>
      <c r="H4" s="105"/>
      <c r="I4" s="106"/>
      <c r="J4" s="107"/>
      <c r="K4" s="105"/>
      <c r="L4" s="106"/>
      <c r="M4" s="107"/>
      <c r="N4" s="105"/>
      <c r="O4" s="106"/>
      <c r="P4" s="107"/>
      <c r="Q4" s="105"/>
      <c r="R4" s="106"/>
      <c r="S4" s="107">
        <v>2</v>
      </c>
      <c r="T4" s="105">
        <v>1</v>
      </c>
      <c r="U4" s="106">
        <v>3</v>
      </c>
      <c r="V4" s="107"/>
      <c r="W4" s="105"/>
      <c r="X4" s="105"/>
      <c r="Y4" s="107">
        <f t="shared" si="0"/>
        <v>2</v>
      </c>
      <c r="Z4" s="106">
        <f t="shared" si="0"/>
        <v>1</v>
      </c>
      <c r="AA4" s="105">
        <v>15</v>
      </c>
      <c r="AB4" s="107">
        <f t="shared" si="1"/>
        <v>30</v>
      </c>
      <c r="AC4" s="106">
        <f t="shared" si="2"/>
        <v>15</v>
      </c>
      <c r="AD4" s="107">
        <f t="shared" si="3"/>
        <v>45</v>
      </c>
      <c r="AE4" s="5">
        <f t="shared" si="4"/>
        <v>3</v>
      </c>
      <c r="AF4" s="106" t="s">
        <v>43</v>
      </c>
      <c r="AG4" s="130"/>
      <c r="AH4" s="14"/>
    </row>
    <row r="5" spans="1:34" x14ac:dyDescent="0.25">
      <c r="A5" s="78" t="s">
        <v>34</v>
      </c>
      <c r="B5" s="45" t="s">
        <v>44</v>
      </c>
      <c r="C5" s="75">
        <v>3</v>
      </c>
      <c r="D5" s="66" t="s">
        <v>45</v>
      </c>
      <c r="E5" s="226"/>
      <c r="F5" s="79" t="s">
        <v>46</v>
      </c>
      <c r="G5" s="105"/>
      <c r="H5" s="105"/>
      <c r="I5" s="106"/>
      <c r="J5" s="107"/>
      <c r="K5" s="105"/>
      <c r="L5" s="106"/>
      <c r="M5" s="107">
        <v>2</v>
      </c>
      <c r="N5" s="105">
        <v>0</v>
      </c>
      <c r="O5" s="106">
        <v>2</v>
      </c>
      <c r="P5" s="107"/>
      <c r="Q5" s="105"/>
      <c r="R5" s="106"/>
      <c r="S5" s="107"/>
      <c r="T5" s="105"/>
      <c r="U5" s="106"/>
      <c r="V5" s="107"/>
      <c r="W5" s="105"/>
      <c r="X5" s="105"/>
      <c r="Y5" s="107">
        <f t="shared" si="0"/>
        <v>2</v>
      </c>
      <c r="Z5" s="106">
        <f t="shared" si="0"/>
        <v>0</v>
      </c>
      <c r="AA5" s="105">
        <v>15</v>
      </c>
      <c r="AB5" s="107">
        <f t="shared" si="1"/>
        <v>30</v>
      </c>
      <c r="AC5" s="106">
        <f t="shared" si="2"/>
        <v>0</v>
      </c>
      <c r="AD5" s="107">
        <f t="shared" si="3"/>
        <v>30</v>
      </c>
      <c r="AE5" s="5">
        <f t="shared" si="4"/>
        <v>2</v>
      </c>
      <c r="AF5" s="106" t="s">
        <v>39</v>
      </c>
      <c r="AG5" s="130"/>
      <c r="AH5" s="14"/>
    </row>
    <row r="6" spans="1:34" ht="15.75" thickBot="1" x14ac:dyDescent="0.3">
      <c r="A6" s="119" t="s">
        <v>34</v>
      </c>
      <c r="B6" s="120" t="s">
        <v>35</v>
      </c>
      <c r="C6" s="120">
        <v>1</v>
      </c>
      <c r="D6" s="101" t="s">
        <v>47</v>
      </c>
      <c r="E6" s="227"/>
      <c r="F6" s="73" t="s">
        <v>48</v>
      </c>
      <c r="G6" s="99">
        <v>2</v>
      </c>
      <c r="H6" s="99">
        <v>0</v>
      </c>
      <c r="I6" s="131">
        <v>2</v>
      </c>
      <c r="J6" s="132"/>
      <c r="K6" s="99"/>
      <c r="L6" s="131"/>
      <c r="M6" s="132"/>
      <c r="N6" s="99"/>
      <c r="O6" s="131"/>
      <c r="P6" s="132"/>
      <c r="Q6" s="99"/>
      <c r="R6" s="131"/>
      <c r="S6" s="132"/>
      <c r="T6" s="99"/>
      <c r="U6" s="131"/>
      <c r="V6" s="132"/>
      <c r="W6" s="99"/>
      <c r="X6" s="99"/>
      <c r="Y6" s="132">
        <f t="shared" si="0"/>
        <v>2</v>
      </c>
      <c r="Z6" s="131">
        <f t="shared" si="0"/>
        <v>0</v>
      </c>
      <c r="AA6" s="99">
        <v>15</v>
      </c>
      <c r="AB6" s="132">
        <f t="shared" si="1"/>
        <v>30</v>
      </c>
      <c r="AC6" s="131">
        <f t="shared" si="2"/>
        <v>0</v>
      </c>
      <c r="AD6" s="132">
        <f t="shared" si="3"/>
        <v>30</v>
      </c>
      <c r="AE6" s="133">
        <f t="shared" si="4"/>
        <v>2</v>
      </c>
      <c r="AF6" s="131" t="s">
        <v>39</v>
      </c>
      <c r="AG6" s="134"/>
      <c r="AH6" s="135"/>
    </row>
    <row r="7" spans="1:34" ht="36.75" customHeight="1" x14ac:dyDescent="0.25">
      <c r="A7" s="7" t="s">
        <v>34</v>
      </c>
      <c r="B7" s="45" t="s">
        <v>44</v>
      </c>
      <c r="C7" s="45">
        <v>3</v>
      </c>
      <c r="D7" s="8" t="s">
        <v>49</v>
      </c>
      <c r="E7" s="221" t="s">
        <v>186</v>
      </c>
      <c r="F7" s="72" t="s">
        <v>50</v>
      </c>
      <c r="G7" s="116"/>
      <c r="H7" s="116"/>
      <c r="I7" s="117"/>
      <c r="J7" s="9"/>
      <c r="K7" s="116"/>
      <c r="L7" s="117"/>
      <c r="M7" s="9">
        <v>2</v>
      </c>
      <c r="N7" s="116">
        <v>0</v>
      </c>
      <c r="O7" s="117">
        <v>2</v>
      </c>
      <c r="P7" s="9"/>
      <c r="Q7" s="116"/>
      <c r="R7" s="117"/>
      <c r="S7" s="10"/>
      <c r="T7" s="136"/>
      <c r="U7" s="137"/>
      <c r="V7" s="10"/>
      <c r="W7" s="136"/>
      <c r="X7" s="136"/>
      <c r="Y7" s="9">
        <f t="shared" si="0"/>
        <v>2</v>
      </c>
      <c r="Z7" s="117">
        <f t="shared" si="0"/>
        <v>0</v>
      </c>
      <c r="AA7" s="116">
        <v>15</v>
      </c>
      <c r="AB7" s="9">
        <f t="shared" si="1"/>
        <v>30</v>
      </c>
      <c r="AC7" s="117">
        <f t="shared" si="2"/>
        <v>0</v>
      </c>
      <c r="AD7" s="9">
        <f t="shared" si="3"/>
        <v>30</v>
      </c>
      <c r="AE7" s="11">
        <f t="shared" si="4"/>
        <v>2</v>
      </c>
      <c r="AF7" s="117" t="s">
        <v>39</v>
      </c>
      <c r="AG7" s="15"/>
      <c r="AH7" s="12"/>
    </row>
    <row r="8" spans="1:34" ht="20.25" customHeight="1" x14ac:dyDescent="0.25">
      <c r="A8" s="13" t="s">
        <v>34</v>
      </c>
      <c r="B8" s="45" t="s">
        <v>44</v>
      </c>
      <c r="C8" s="45">
        <v>4</v>
      </c>
      <c r="D8" s="101" t="s">
        <v>51</v>
      </c>
      <c r="E8" s="228"/>
      <c r="F8" s="6" t="s">
        <v>52</v>
      </c>
      <c r="G8" s="105"/>
      <c r="H8" s="105"/>
      <c r="I8" s="106"/>
      <c r="J8" s="107"/>
      <c r="K8" s="105"/>
      <c r="L8" s="106"/>
      <c r="M8" s="107"/>
      <c r="N8" s="105"/>
      <c r="O8" s="106"/>
      <c r="P8" s="107">
        <v>2</v>
      </c>
      <c r="Q8" s="105">
        <v>0</v>
      </c>
      <c r="R8" s="106">
        <v>2</v>
      </c>
      <c r="S8" s="138"/>
      <c r="T8" s="139"/>
      <c r="U8" s="140"/>
      <c r="V8" s="138"/>
      <c r="W8" s="139"/>
      <c r="X8" s="139"/>
      <c r="Y8" s="107">
        <f t="shared" si="0"/>
        <v>2</v>
      </c>
      <c r="Z8" s="106">
        <f t="shared" si="0"/>
        <v>0</v>
      </c>
      <c r="AA8" s="105">
        <v>15</v>
      </c>
      <c r="AB8" s="107">
        <f t="shared" si="1"/>
        <v>30</v>
      </c>
      <c r="AC8" s="106">
        <f t="shared" si="2"/>
        <v>0</v>
      </c>
      <c r="AD8" s="105">
        <f t="shared" si="3"/>
        <v>30</v>
      </c>
      <c r="AE8" s="5">
        <f t="shared" si="4"/>
        <v>2</v>
      </c>
      <c r="AF8" s="105" t="s">
        <v>39</v>
      </c>
      <c r="AG8" s="100" t="s">
        <v>49</v>
      </c>
      <c r="AH8" s="50" t="s">
        <v>50</v>
      </c>
    </row>
    <row r="9" spans="1:34" x14ac:dyDescent="0.25">
      <c r="A9" s="13" t="s">
        <v>34</v>
      </c>
      <c r="B9" s="45" t="s">
        <v>44</v>
      </c>
      <c r="C9" s="45">
        <v>4</v>
      </c>
      <c r="D9" s="101" t="s">
        <v>53</v>
      </c>
      <c r="E9" s="228"/>
      <c r="F9" s="6" t="s">
        <v>54</v>
      </c>
      <c r="G9" s="105"/>
      <c r="H9" s="105"/>
      <c r="I9" s="106"/>
      <c r="J9" s="107"/>
      <c r="K9" s="105"/>
      <c r="L9" s="106"/>
      <c r="M9" s="107"/>
      <c r="N9" s="105"/>
      <c r="O9" s="106"/>
      <c r="P9" s="107">
        <v>2</v>
      </c>
      <c r="Q9" s="105">
        <v>0</v>
      </c>
      <c r="R9" s="106">
        <v>2</v>
      </c>
      <c r="S9" s="107"/>
      <c r="T9" s="105"/>
      <c r="U9" s="106"/>
      <c r="V9" s="107"/>
      <c r="W9" s="105"/>
      <c r="X9" s="105"/>
      <c r="Y9" s="107">
        <f t="shared" si="0"/>
        <v>2</v>
      </c>
      <c r="Z9" s="106">
        <f t="shared" si="0"/>
        <v>0</v>
      </c>
      <c r="AA9" s="105">
        <v>15</v>
      </c>
      <c r="AB9" s="107">
        <f t="shared" si="1"/>
        <v>30</v>
      </c>
      <c r="AC9" s="106">
        <f t="shared" si="2"/>
        <v>0</v>
      </c>
      <c r="AD9" s="105">
        <f t="shared" si="3"/>
        <v>30</v>
      </c>
      <c r="AE9" s="5">
        <f t="shared" si="4"/>
        <v>2</v>
      </c>
      <c r="AF9" s="106" t="s">
        <v>39</v>
      </c>
      <c r="AG9" s="130"/>
      <c r="AH9" s="142"/>
    </row>
    <row r="10" spans="1:34" ht="15.75" thickBot="1" x14ac:dyDescent="0.3">
      <c r="A10" s="119" t="s">
        <v>34</v>
      </c>
      <c r="B10" s="120" t="s">
        <v>55</v>
      </c>
      <c r="C10" s="120">
        <v>5</v>
      </c>
      <c r="D10" s="32" t="s">
        <v>56</v>
      </c>
      <c r="E10" s="222"/>
      <c r="F10" s="135" t="s">
        <v>57</v>
      </c>
      <c r="G10" s="99"/>
      <c r="H10" s="99"/>
      <c r="I10" s="131"/>
      <c r="J10" s="132"/>
      <c r="K10" s="99"/>
      <c r="L10" s="131"/>
      <c r="M10" s="143"/>
      <c r="N10" s="143"/>
      <c r="O10" s="143"/>
      <c r="P10" s="132"/>
      <c r="Q10" s="99"/>
      <c r="R10" s="131"/>
      <c r="S10" s="32">
        <v>2</v>
      </c>
      <c r="T10" s="32">
        <v>0</v>
      </c>
      <c r="U10" s="32">
        <v>2</v>
      </c>
      <c r="V10" s="132"/>
      <c r="W10" s="99"/>
      <c r="X10" s="99"/>
      <c r="Y10" s="132">
        <f t="shared" si="0"/>
        <v>2</v>
      </c>
      <c r="Z10" s="131">
        <f t="shared" si="0"/>
        <v>0</v>
      </c>
      <c r="AA10" s="99">
        <v>15</v>
      </c>
      <c r="AB10" s="132">
        <f t="shared" si="1"/>
        <v>30</v>
      </c>
      <c r="AC10" s="131">
        <f t="shared" si="2"/>
        <v>0</v>
      </c>
      <c r="AD10" s="99">
        <f t="shared" si="3"/>
        <v>30</v>
      </c>
      <c r="AE10" s="32">
        <f t="shared" si="4"/>
        <v>2</v>
      </c>
      <c r="AF10" s="131" t="s">
        <v>39</v>
      </c>
      <c r="AG10" s="134"/>
      <c r="AH10" s="144"/>
    </row>
    <row r="11" spans="1:34" ht="15.75" thickBot="1" x14ac:dyDescent="0.3">
      <c r="A11" s="71" t="s">
        <v>34</v>
      </c>
      <c r="B11" s="120"/>
      <c r="C11" s="145"/>
      <c r="D11" s="70"/>
      <c r="E11" s="45"/>
      <c r="F11" s="73" t="s">
        <v>58</v>
      </c>
      <c r="G11" s="107">
        <f t="shared" ref="G11:Z11" si="5">SUM(G3:G10)</f>
        <v>3</v>
      </c>
      <c r="H11" s="107">
        <f t="shared" si="5"/>
        <v>0</v>
      </c>
      <c r="I11" s="107">
        <f t="shared" si="5"/>
        <v>3</v>
      </c>
      <c r="J11" s="107">
        <f t="shared" si="5"/>
        <v>0</v>
      </c>
      <c r="K11" s="107">
        <f t="shared" si="5"/>
        <v>0</v>
      </c>
      <c r="L11" s="107">
        <f t="shared" si="5"/>
        <v>0</v>
      </c>
      <c r="M11" s="107">
        <f t="shared" si="5"/>
        <v>4</v>
      </c>
      <c r="N11" s="107">
        <f t="shared" si="5"/>
        <v>0</v>
      </c>
      <c r="O11" s="107">
        <f t="shared" si="5"/>
        <v>4</v>
      </c>
      <c r="P11" s="107">
        <f t="shared" si="5"/>
        <v>4</v>
      </c>
      <c r="Q11" s="107">
        <f t="shared" si="5"/>
        <v>0</v>
      </c>
      <c r="R11" s="107">
        <f t="shared" si="5"/>
        <v>4</v>
      </c>
      <c r="S11" s="107">
        <f t="shared" si="5"/>
        <v>4</v>
      </c>
      <c r="T11" s="107">
        <f t="shared" si="5"/>
        <v>1</v>
      </c>
      <c r="U11" s="107">
        <f t="shared" si="5"/>
        <v>5</v>
      </c>
      <c r="V11" s="107">
        <f t="shared" si="5"/>
        <v>0</v>
      </c>
      <c r="W11" s="107">
        <f t="shared" si="5"/>
        <v>0</v>
      </c>
      <c r="X11" s="107">
        <f t="shared" si="5"/>
        <v>0</v>
      </c>
      <c r="Y11" s="107">
        <f t="shared" si="5"/>
        <v>15</v>
      </c>
      <c r="Z11" s="107">
        <f t="shared" si="5"/>
        <v>1</v>
      </c>
      <c r="AA11" s="106" t="s">
        <v>59</v>
      </c>
      <c r="AB11" s="107">
        <f t="shared" ref="AB11:AE11" si="6">SUM(AB3:AB10)</f>
        <v>225</v>
      </c>
      <c r="AC11" s="107">
        <f t="shared" si="6"/>
        <v>15</v>
      </c>
      <c r="AD11" s="108">
        <f t="shared" si="6"/>
        <v>240</v>
      </c>
      <c r="AE11" s="146">
        <f t="shared" si="6"/>
        <v>16</v>
      </c>
      <c r="AF11" s="108">
        <v>0</v>
      </c>
      <c r="AG11" s="130"/>
      <c r="AH11" s="14"/>
    </row>
    <row r="12" spans="1:34" x14ac:dyDescent="0.25">
      <c r="A12" s="13" t="s">
        <v>34</v>
      </c>
      <c r="B12" s="45" t="s">
        <v>35</v>
      </c>
      <c r="C12" s="45">
        <v>1</v>
      </c>
      <c r="D12" s="8" t="s">
        <v>60</v>
      </c>
      <c r="E12" s="221" t="s">
        <v>61</v>
      </c>
      <c r="F12" s="72" t="s">
        <v>62</v>
      </c>
      <c r="G12" s="116">
        <v>1</v>
      </c>
      <c r="H12" s="116">
        <v>1</v>
      </c>
      <c r="I12" s="117">
        <v>2</v>
      </c>
      <c r="J12" s="9"/>
      <c r="K12" s="116"/>
      <c r="L12" s="117"/>
      <c r="M12" s="9"/>
      <c r="N12" s="116"/>
      <c r="O12" s="117"/>
      <c r="P12" s="9"/>
      <c r="Q12" s="116"/>
      <c r="R12" s="117"/>
      <c r="S12" s="9"/>
      <c r="T12" s="116"/>
      <c r="U12" s="117"/>
      <c r="V12" s="9"/>
      <c r="W12" s="116"/>
      <c r="X12" s="117"/>
      <c r="Y12" s="9">
        <f t="shared" ref="Y12:Z16" si="7">V12+S12+P12+M12+J12+G12</f>
        <v>1</v>
      </c>
      <c r="Z12" s="117">
        <f t="shared" si="7"/>
        <v>1</v>
      </c>
      <c r="AA12" s="117">
        <v>15</v>
      </c>
      <c r="AB12" s="9">
        <f t="shared" ref="AB12:AB16" si="8">Y12*AA12</f>
        <v>15</v>
      </c>
      <c r="AC12" s="117">
        <f t="shared" ref="AC12:AC16" si="9">Z12*AA12</f>
        <v>15</v>
      </c>
      <c r="AD12" s="116">
        <f t="shared" ref="AD12:AD16" si="10">SUM(AB12:AC12)</f>
        <v>30</v>
      </c>
      <c r="AE12" s="11">
        <f t="shared" ref="AE12:AE16" si="11">I12+L12+O12+R12+U12+X12</f>
        <v>2</v>
      </c>
      <c r="AF12" s="117" t="s">
        <v>39</v>
      </c>
      <c r="AG12" s="15"/>
      <c r="AH12" s="25"/>
    </row>
    <row r="13" spans="1:34" x14ac:dyDescent="0.25">
      <c r="A13" s="13" t="s">
        <v>34</v>
      </c>
      <c r="B13" s="45" t="s">
        <v>35</v>
      </c>
      <c r="C13" s="45">
        <v>2</v>
      </c>
      <c r="D13" s="101" t="s">
        <v>63</v>
      </c>
      <c r="E13" s="228"/>
      <c r="F13" s="6" t="s">
        <v>64</v>
      </c>
      <c r="G13" s="105"/>
      <c r="H13" s="105"/>
      <c r="I13" s="106"/>
      <c r="J13" s="107">
        <v>2</v>
      </c>
      <c r="K13" s="105">
        <v>1</v>
      </c>
      <c r="L13" s="106">
        <v>3</v>
      </c>
      <c r="M13" s="107"/>
      <c r="N13" s="105"/>
      <c r="O13" s="106"/>
      <c r="P13" s="107"/>
      <c r="Q13" s="105"/>
      <c r="R13" s="106"/>
      <c r="S13" s="107"/>
      <c r="T13" s="105"/>
      <c r="U13" s="106"/>
      <c r="V13" s="107"/>
      <c r="W13" s="105"/>
      <c r="X13" s="106"/>
      <c r="Y13" s="107">
        <f t="shared" si="7"/>
        <v>2</v>
      </c>
      <c r="Z13" s="106">
        <f t="shared" si="7"/>
        <v>1</v>
      </c>
      <c r="AA13" s="106">
        <v>15</v>
      </c>
      <c r="AB13" s="107">
        <f t="shared" si="8"/>
        <v>30</v>
      </c>
      <c r="AC13" s="106">
        <f t="shared" si="9"/>
        <v>15</v>
      </c>
      <c r="AD13" s="105">
        <f t="shared" si="10"/>
        <v>45</v>
      </c>
      <c r="AE13" s="5">
        <f t="shared" si="11"/>
        <v>3</v>
      </c>
      <c r="AF13" s="106" t="s">
        <v>39</v>
      </c>
      <c r="AG13" s="130" t="s">
        <v>65</v>
      </c>
      <c r="AH13" s="14" t="s">
        <v>62</v>
      </c>
    </row>
    <row r="14" spans="1:34" x14ac:dyDescent="0.25">
      <c r="A14" s="13" t="s">
        <v>34</v>
      </c>
      <c r="B14" s="45" t="s">
        <v>44</v>
      </c>
      <c r="C14" s="45">
        <v>3</v>
      </c>
      <c r="D14" s="101" t="s">
        <v>66</v>
      </c>
      <c r="E14" s="228"/>
      <c r="F14" s="6" t="s">
        <v>67</v>
      </c>
      <c r="G14" s="105"/>
      <c r="H14" s="105"/>
      <c r="I14" s="106"/>
      <c r="J14" s="107"/>
      <c r="K14" s="105"/>
      <c r="L14" s="106"/>
      <c r="M14" s="107">
        <v>2</v>
      </c>
      <c r="N14" s="105">
        <v>1</v>
      </c>
      <c r="O14" s="106">
        <v>3</v>
      </c>
      <c r="P14" s="107"/>
      <c r="Q14" s="105"/>
      <c r="R14" s="106"/>
      <c r="S14" s="107"/>
      <c r="T14" s="105"/>
      <c r="U14" s="106"/>
      <c r="V14" s="107"/>
      <c r="W14" s="105"/>
      <c r="X14" s="106"/>
      <c r="Y14" s="107">
        <f t="shared" si="7"/>
        <v>2</v>
      </c>
      <c r="Z14" s="106">
        <f t="shared" si="7"/>
        <v>1</v>
      </c>
      <c r="AA14" s="106">
        <v>15</v>
      </c>
      <c r="AB14" s="107">
        <f t="shared" si="8"/>
        <v>30</v>
      </c>
      <c r="AC14" s="106">
        <f t="shared" si="9"/>
        <v>15</v>
      </c>
      <c r="AD14" s="105">
        <f t="shared" si="10"/>
        <v>45</v>
      </c>
      <c r="AE14" s="5">
        <f t="shared" si="11"/>
        <v>3</v>
      </c>
      <c r="AF14" s="106" t="s">
        <v>39</v>
      </c>
      <c r="AG14" s="130" t="s">
        <v>65</v>
      </c>
      <c r="AH14" s="14" t="s">
        <v>62</v>
      </c>
    </row>
    <row r="15" spans="1:34" x14ac:dyDescent="0.25">
      <c r="A15" s="13" t="s">
        <v>34</v>
      </c>
      <c r="B15" s="45" t="s">
        <v>44</v>
      </c>
      <c r="C15" s="45">
        <v>4</v>
      </c>
      <c r="D15" s="101" t="s">
        <v>68</v>
      </c>
      <c r="E15" s="228"/>
      <c r="F15" s="6" t="s">
        <v>69</v>
      </c>
      <c r="G15" s="105"/>
      <c r="H15" s="105"/>
      <c r="I15" s="106"/>
      <c r="J15" s="107"/>
      <c r="K15" s="105"/>
      <c r="L15" s="106"/>
      <c r="M15" s="107"/>
      <c r="N15" s="105"/>
      <c r="O15" s="106"/>
      <c r="P15" s="107">
        <v>0</v>
      </c>
      <c r="Q15" s="105">
        <v>2</v>
      </c>
      <c r="R15" s="106">
        <v>2</v>
      </c>
      <c r="S15" s="107"/>
      <c r="T15" s="105"/>
      <c r="U15" s="106"/>
      <c r="V15" s="107"/>
      <c r="W15" s="105"/>
      <c r="X15" s="106"/>
      <c r="Y15" s="107">
        <f t="shared" si="7"/>
        <v>0</v>
      </c>
      <c r="Z15" s="106">
        <f t="shared" si="7"/>
        <v>2</v>
      </c>
      <c r="AA15" s="106">
        <v>15</v>
      </c>
      <c r="AB15" s="107">
        <f t="shared" si="8"/>
        <v>0</v>
      </c>
      <c r="AC15" s="106">
        <f t="shared" si="9"/>
        <v>30</v>
      </c>
      <c r="AD15" s="105">
        <f t="shared" si="10"/>
        <v>30</v>
      </c>
      <c r="AE15" s="5">
        <f t="shared" si="11"/>
        <v>2</v>
      </c>
      <c r="AF15" s="106" t="s">
        <v>43</v>
      </c>
      <c r="AG15" s="130" t="s">
        <v>63</v>
      </c>
      <c r="AH15" s="14" t="s">
        <v>64</v>
      </c>
    </row>
    <row r="16" spans="1:34" ht="84.75" thickBot="1" x14ac:dyDescent="0.3">
      <c r="A16" s="17" t="s">
        <v>34</v>
      </c>
      <c r="B16" s="103" t="s">
        <v>55</v>
      </c>
      <c r="C16" s="67">
        <v>5</v>
      </c>
      <c r="D16" s="113" t="s">
        <v>220</v>
      </c>
      <c r="E16" s="222"/>
      <c r="F16" s="39" t="s">
        <v>221</v>
      </c>
      <c r="G16" s="99"/>
      <c r="H16" s="99"/>
      <c r="I16" s="131"/>
      <c r="J16" s="132"/>
      <c r="K16" s="99"/>
      <c r="L16" s="131"/>
      <c r="M16" s="132"/>
      <c r="N16" s="99"/>
      <c r="O16" s="131"/>
      <c r="P16" s="132"/>
      <c r="Q16" s="99"/>
      <c r="R16" s="131"/>
      <c r="S16" s="132"/>
      <c r="T16" s="99"/>
      <c r="U16" s="131"/>
      <c r="V16" s="132">
        <v>0</v>
      </c>
      <c r="W16" s="99">
        <v>2</v>
      </c>
      <c r="X16" s="99">
        <v>2</v>
      </c>
      <c r="Y16" s="132">
        <f t="shared" si="7"/>
        <v>0</v>
      </c>
      <c r="Z16" s="131">
        <f t="shared" si="7"/>
        <v>2</v>
      </c>
      <c r="AA16" s="131">
        <v>15</v>
      </c>
      <c r="AB16" s="132">
        <f t="shared" si="8"/>
        <v>0</v>
      </c>
      <c r="AC16" s="131">
        <f t="shared" si="9"/>
        <v>30</v>
      </c>
      <c r="AD16" s="99">
        <f t="shared" si="10"/>
        <v>30</v>
      </c>
      <c r="AE16" s="133">
        <f t="shared" si="11"/>
        <v>2</v>
      </c>
      <c r="AF16" s="131" t="s">
        <v>43</v>
      </c>
      <c r="AG16" s="134" t="s">
        <v>70</v>
      </c>
      <c r="AH16" s="134" t="s">
        <v>71</v>
      </c>
    </row>
    <row r="17" spans="1:34" ht="15.75" thickBot="1" x14ac:dyDescent="0.3">
      <c r="A17" s="118" t="s">
        <v>34</v>
      </c>
      <c r="B17" s="124"/>
      <c r="C17" s="124"/>
      <c r="D17" s="118"/>
      <c r="E17" s="81"/>
      <c r="F17" s="147" t="s">
        <v>72</v>
      </c>
      <c r="G17" s="148">
        <f t="shared" ref="G17:Z17" si="12">SUM(G12:G16)</f>
        <v>1</v>
      </c>
      <c r="H17" s="149">
        <f t="shared" si="12"/>
        <v>1</v>
      </c>
      <c r="I17" s="149">
        <f t="shared" si="12"/>
        <v>2</v>
      </c>
      <c r="J17" s="149">
        <f t="shared" si="12"/>
        <v>2</v>
      </c>
      <c r="K17" s="149">
        <f t="shared" si="12"/>
        <v>1</v>
      </c>
      <c r="L17" s="149">
        <f t="shared" si="12"/>
        <v>3</v>
      </c>
      <c r="M17" s="149">
        <f t="shared" si="12"/>
        <v>2</v>
      </c>
      <c r="N17" s="149">
        <f t="shared" si="12"/>
        <v>1</v>
      </c>
      <c r="O17" s="149">
        <f t="shared" si="12"/>
        <v>3</v>
      </c>
      <c r="P17" s="149">
        <f t="shared" si="12"/>
        <v>0</v>
      </c>
      <c r="Q17" s="149">
        <f t="shared" si="12"/>
        <v>2</v>
      </c>
      <c r="R17" s="149">
        <f t="shared" si="12"/>
        <v>2</v>
      </c>
      <c r="S17" s="149">
        <f t="shared" si="12"/>
        <v>0</v>
      </c>
      <c r="T17" s="149">
        <f t="shared" si="12"/>
        <v>0</v>
      </c>
      <c r="U17" s="149">
        <f t="shared" si="12"/>
        <v>0</v>
      </c>
      <c r="V17" s="149">
        <f t="shared" si="12"/>
        <v>0</v>
      </c>
      <c r="W17" s="149">
        <f t="shared" si="12"/>
        <v>2</v>
      </c>
      <c r="X17" s="149">
        <f t="shared" si="12"/>
        <v>2</v>
      </c>
      <c r="Y17" s="149">
        <f t="shared" si="12"/>
        <v>5</v>
      </c>
      <c r="Z17" s="149">
        <f t="shared" si="12"/>
        <v>7</v>
      </c>
      <c r="AA17" s="150" t="s">
        <v>59</v>
      </c>
      <c r="AB17" s="149">
        <f t="shared" ref="AB17:AE17" si="13">SUM(AB12:AB16)</f>
        <v>75</v>
      </c>
      <c r="AC17" s="150">
        <f t="shared" si="13"/>
        <v>105</v>
      </c>
      <c r="AD17" s="150">
        <f t="shared" si="13"/>
        <v>180</v>
      </c>
      <c r="AE17" s="16">
        <f t="shared" si="13"/>
        <v>12</v>
      </c>
      <c r="AF17" s="150"/>
      <c r="AG17" s="151"/>
      <c r="AH17" s="152"/>
    </row>
    <row r="18" spans="1:34" x14ac:dyDescent="0.25">
      <c r="A18" s="13" t="s">
        <v>34</v>
      </c>
      <c r="B18" s="45" t="s">
        <v>35</v>
      </c>
      <c r="C18" s="74">
        <v>1</v>
      </c>
      <c r="D18" s="45" t="s">
        <v>73</v>
      </c>
      <c r="E18" s="229" t="s">
        <v>74</v>
      </c>
      <c r="F18" s="102" t="s">
        <v>75</v>
      </c>
      <c r="G18" s="105">
        <v>2</v>
      </c>
      <c r="H18" s="105">
        <v>0</v>
      </c>
      <c r="I18" s="106">
        <v>1</v>
      </c>
      <c r="J18" s="107"/>
      <c r="K18" s="105"/>
      <c r="L18" s="106"/>
      <c r="M18" s="107"/>
      <c r="N18" s="105"/>
      <c r="O18" s="106"/>
      <c r="P18" s="107"/>
      <c r="Q18" s="105"/>
      <c r="R18" s="106"/>
      <c r="S18" s="107"/>
      <c r="T18" s="105"/>
      <c r="U18" s="106"/>
      <c r="V18" s="107"/>
      <c r="W18" s="105"/>
      <c r="X18" s="105"/>
      <c r="Y18" s="107">
        <f t="shared" ref="Y18:Z24" si="14">V18+S18+P18+M18+J18+G18</f>
        <v>2</v>
      </c>
      <c r="Z18" s="106">
        <f t="shared" si="14"/>
        <v>0</v>
      </c>
      <c r="AA18" s="105">
        <v>15</v>
      </c>
      <c r="AB18" s="107">
        <f t="shared" ref="AB18:AB24" si="15">Y18*AA18</f>
        <v>30</v>
      </c>
      <c r="AC18" s="106">
        <f t="shared" ref="AC18:AC24" si="16">Z18*AA18</f>
        <v>0</v>
      </c>
      <c r="AD18" s="105">
        <f t="shared" ref="AD18:AD24" si="17">SUM(AB18:AC18)</f>
        <v>30</v>
      </c>
      <c r="AE18" s="5">
        <f t="shared" ref="AE18:AE24" si="18">I18+L18+O18+R18+U18+X18</f>
        <v>1</v>
      </c>
      <c r="AF18" s="106" t="s">
        <v>39</v>
      </c>
      <c r="AG18" s="130"/>
      <c r="AH18" s="25"/>
    </row>
    <row r="19" spans="1:34" x14ac:dyDescent="0.25">
      <c r="A19" s="13" t="s">
        <v>34</v>
      </c>
      <c r="B19" s="45" t="s">
        <v>35</v>
      </c>
      <c r="C19" s="45">
        <v>2</v>
      </c>
      <c r="D19" s="70" t="s">
        <v>76</v>
      </c>
      <c r="E19" s="229"/>
      <c r="F19" s="102" t="s">
        <v>77</v>
      </c>
      <c r="G19" s="105"/>
      <c r="H19" s="105"/>
      <c r="I19" s="106"/>
      <c r="J19" s="107">
        <v>1</v>
      </c>
      <c r="K19" s="105">
        <v>2</v>
      </c>
      <c r="L19" s="106">
        <v>2</v>
      </c>
      <c r="M19" s="107"/>
      <c r="N19" s="105"/>
      <c r="O19" s="106"/>
      <c r="P19" s="107"/>
      <c r="Q19" s="105"/>
      <c r="R19" s="106"/>
      <c r="S19" s="107"/>
      <c r="T19" s="105"/>
      <c r="U19" s="106"/>
      <c r="V19" s="107"/>
      <c r="W19" s="105"/>
      <c r="X19" s="105"/>
      <c r="Y19" s="107">
        <f t="shared" si="14"/>
        <v>1</v>
      </c>
      <c r="Z19" s="106">
        <f t="shared" si="14"/>
        <v>2</v>
      </c>
      <c r="AA19" s="105">
        <v>15</v>
      </c>
      <c r="AB19" s="107">
        <f t="shared" si="15"/>
        <v>15</v>
      </c>
      <c r="AC19" s="106">
        <f t="shared" si="16"/>
        <v>30</v>
      </c>
      <c r="AD19" s="105">
        <f t="shared" si="17"/>
        <v>45</v>
      </c>
      <c r="AE19" s="5">
        <f t="shared" si="18"/>
        <v>2</v>
      </c>
      <c r="AF19" s="106" t="s">
        <v>43</v>
      </c>
      <c r="AG19" s="130"/>
      <c r="AH19" s="14"/>
    </row>
    <row r="20" spans="1:34" x14ac:dyDescent="0.25">
      <c r="A20" s="13" t="s">
        <v>34</v>
      </c>
      <c r="B20" s="45" t="s">
        <v>35</v>
      </c>
      <c r="C20" s="45">
        <v>2</v>
      </c>
      <c r="D20" s="70" t="s">
        <v>78</v>
      </c>
      <c r="E20" s="229"/>
      <c r="F20" s="6" t="s">
        <v>79</v>
      </c>
      <c r="G20" s="105"/>
      <c r="H20" s="105"/>
      <c r="I20" s="106"/>
      <c r="J20" s="107">
        <v>1</v>
      </c>
      <c r="K20" s="105">
        <v>1</v>
      </c>
      <c r="L20" s="106">
        <v>2</v>
      </c>
      <c r="M20" s="107"/>
      <c r="N20" s="105"/>
      <c r="O20" s="106"/>
      <c r="P20" s="107"/>
      <c r="Q20" s="105"/>
      <c r="R20" s="106"/>
      <c r="S20" s="107"/>
      <c r="T20" s="105"/>
      <c r="U20" s="106"/>
      <c r="V20" s="107"/>
      <c r="W20" s="105"/>
      <c r="X20" s="105"/>
      <c r="Y20" s="107">
        <f t="shared" si="14"/>
        <v>1</v>
      </c>
      <c r="Z20" s="106">
        <f t="shared" si="14"/>
        <v>1</v>
      </c>
      <c r="AA20" s="105">
        <v>15</v>
      </c>
      <c r="AB20" s="107">
        <f t="shared" si="15"/>
        <v>15</v>
      </c>
      <c r="AC20" s="106">
        <f t="shared" si="16"/>
        <v>15</v>
      </c>
      <c r="AD20" s="105">
        <f t="shared" si="17"/>
        <v>30</v>
      </c>
      <c r="AE20" s="5">
        <f t="shared" si="18"/>
        <v>2</v>
      </c>
      <c r="AF20" s="106" t="s">
        <v>43</v>
      </c>
      <c r="AG20" s="153"/>
      <c r="AH20" s="153"/>
    </row>
    <row r="21" spans="1:34" x14ac:dyDescent="0.25">
      <c r="A21" s="13" t="s">
        <v>34</v>
      </c>
      <c r="B21" s="45" t="s">
        <v>35</v>
      </c>
      <c r="C21" s="45">
        <v>2</v>
      </c>
      <c r="D21" s="70" t="s">
        <v>80</v>
      </c>
      <c r="E21" s="229"/>
      <c r="F21" s="6" t="s">
        <v>81</v>
      </c>
      <c r="G21" s="105"/>
      <c r="H21" s="105"/>
      <c r="I21" s="106"/>
      <c r="J21" s="107">
        <v>1</v>
      </c>
      <c r="K21" s="105">
        <v>1</v>
      </c>
      <c r="L21" s="106">
        <v>2</v>
      </c>
      <c r="M21" s="107"/>
      <c r="N21" s="105"/>
      <c r="O21" s="106"/>
      <c r="P21" s="107"/>
      <c r="Q21" s="105"/>
      <c r="R21" s="106"/>
      <c r="S21" s="107"/>
      <c r="T21" s="105"/>
      <c r="U21" s="106"/>
      <c r="V21" s="107"/>
      <c r="W21" s="105"/>
      <c r="X21" s="105"/>
      <c r="Y21" s="107">
        <f t="shared" si="14"/>
        <v>1</v>
      </c>
      <c r="Z21" s="106">
        <f t="shared" si="14"/>
        <v>1</v>
      </c>
      <c r="AA21" s="105">
        <v>15</v>
      </c>
      <c r="AB21" s="107">
        <f t="shared" si="15"/>
        <v>15</v>
      </c>
      <c r="AC21" s="106">
        <f t="shared" si="16"/>
        <v>15</v>
      </c>
      <c r="AD21" s="105">
        <f t="shared" si="17"/>
        <v>30</v>
      </c>
      <c r="AE21" s="5">
        <f t="shared" si="18"/>
        <v>2</v>
      </c>
      <c r="AF21" s="106" t="s">
        <v>43</v>
      </c>
      <c r="AG21" s="153"/>
      <c r="AH21" s="153"/>
    </row>
    <row r="22" spans="1:34" x14ac:dyDescent="0.25">
      <c r="A22" s="13" t="s">
        <v>34</v>
      </c>
      <c r="B22" s="45" t="s">
        <v>44</v>
      </c>
      <c r="C22" s="45">
        <v>3</v>
      </c>
      <c r="D22" s="70" t="s">
        <v>82</v>
      </c>
      <c r="E22" s="229"/>
      <c r="F22" s="102" t="s">
        <v>83</v>
      </c>
      <c r="G22" s="105"/>
      <c r="H22" s="105"/>
      <c r="I22" s="106"/>
      <c r="J22" s="107"/>
      <c r="K22" s="105"/>
      <c r="L22" s="106"/>
      <c r="M22" s="107">
        <v>0</v>
      </c>
      <c r="N22" s="105">
        <v>1</v>
      </c>
      <c r="O22" s="106">
        <v>2</v>
      </c>
      <c r="P22" s="107"/>
      <c r="Q22" s="105"/>
      <c r="R22" s="106"/>
      <c r="S22" s="107"/>
      <c r="T22" s="105"/>
      <c r="U22" s="106"/>
      <c r="V22" s="107"/>
      <c r="W22" s="105"/>
      <c r="X22" s="105"/>
      <c r="Y22" s="107">
        <f t="shared" si="14"/>
        <v>0</v>
      </c>
      <c r="Z22" s="106">
        <f t="shared" si="14"/>
        <v>1</v>
      </c>
      <c r="AA22" s="105">
        <v>15</v>
      </c>
      <c r="AB22" s="107">
        <f t="shared" si="15"/>
        <v>0</v>
      </c>
      <c r="AC22" s="106">
        <f t="shared" si="16"/>
        <v>15</v>
      </c>
      <c r="AD22" s="105">
        <f t="shared" si="17"/>
        <v>15</v>
      </c>
      <c r="AE22" s="5">
        <f t="shared" si="18"/>
        <v>2</v>
      </c>
      <c r="AF22" s="106" t="s">
        <v>43</v>
      </c>
      <c r="AG22" s="153"/>
      <c r="AH22" s="153"/>
    </row>
    <row r="23" spans="1:34" x14ac:dyDescent="0.25">
      <c r="A23" s="17" t="s">
        <v>34</v>
      </c>
      <c r="B23" s="103" t="s">
        <v>55</v>
      </c>
      <c r="C23" s="67">
        <v>6</v>
      </c>
      <c r="D23" s="77" t="s">
        <v>84</v>
      </c>
      <c r="E23" s="230"/>
      <c r="F23" s="154" t="s">
        <v>85</v>
      </c>
      <c r="G23" s="110"/>
      <c r="H23" s="110"/>
      <c r="I23" s="155"/>
      <c r="J23" s="156"/>
      <c r="K23" s="110"/>
      <c r="L23" s="155"/>
      <c r="M23" s="156"/>
      <c r="N23" s="110"/>
      <c r="O23" s="155"/>
      <c r="P23" s="156"/>
      <c r="Q23" s="110"/>
      <c r="R23" s="155"/>
      <c r="S23" s="107"/>
      <c r="T23" s="105"/>
      <c r="U23" s="106"/>
      <c r="V23" s="107">
        <v>2</v>
      </c>
      <c r="W23" s="105">
        <v>1</v>
      </c>
      <c r="X23" s="105">
        <v>2</v>
      </c>
      <c r="Y23" s="156">
        <f t="shared" si="14"/>
        <v>2</v>
      </c>
      <c r="Z23" s="155">
        <f t="shared" si="14"/>
        <v>1</v>
      </c>
      <c r="AA23" s="110">
        <v>15</v>
      </c>
      <c r="AB23" s="156">
        <f t="shared" si="15"/>
        <v>30</v>
      </c>
      <c r="AC23" s="155">
        <f t="shared" si="16"/>
        <v>15</v>
      </c>
      <c r="AD23" s="110">
        <f t="shared" si="17"/>
        <v>45</v>
      </c>
      <c r="AE23" s="18">
        <f t="shared" si="18"/>
        <v>2</v>
      </c>
      <c r="AF23" s="155" t="s">
        <v>39</v>
      </c>
      <c r="AG23" s="101" t="s">
        <v>76</v>
      </c>
      <c r="AH23" s="53" t="s">
        <v>86</v>
      </c>
    </row>
    <row r="24" spans="1:34" ht="132.75" thickBot="1" x14ac:dyDescent="0.3">
      <c r="A24" s="17" t="s">
        <v>34</v>
      </c>
      <c r="B24" s="103" t="s">
        <v>55</v>
      </c>
      <c r="C24" s="67">
        <v>5</v>
      </c>
      <c r="D24" s="113" t="s">
        <v>220</v>
      </c>
      <c r="E24" s="109"/>
      <c r="F24" s="19" t="s">
        <v>221</v>
      </c>
      <c r="G24" s="99"/>
      <c r="H24" s="99"/>
      <c r="I24" s="99"/>
      <c r="J24" s="132"/>
      <c r="K24" s="99"/>
      <c r="L24" s="99"/>
      <c r="M24" s="132"/>
      <c r="N24" s="99"/>
      <c r="O24" s="99"/>
      <c r="P24" s="132"/>
      <c r="Q24" s="99"/>
      <c r="R24" s="99"/>
      <c r="S24" s="157">
        <v>0</v>
      </c>
      <c r="T24" s="158">
        <v>0</v>
      </c>
      <c r="U24" s="158">
        <v>0</v>
      </c>
      <c r="V24" s="157"/>
      <c r="W24" s="158"/>
      <c r="X24" s="158"/>
      <c r="Y24" s="132">
        <f t="shared" si="14"/>
        <v>0</v>
      </c>
      <c r="Z24" s="131">
        <f t="shared" si="14"/>
        <v>0</v>
      </c>
      <c r="AA24" s="99">
        <v>15</v>
      </c>
      <c r="AB24" s="132">
        <f t="shared" si="15"/>
        <v>0</v>
      </c>
      <c r="AC24" s="131">
        <f t="shared" si="16"/>
        <v>0</v>
      </c>
      <c r="AD24" s="99">
        <f t="shared" si="17"/>
        <v>0</v>
      </c>
      <c r="AE24" s="133">
        <f t="shared" si="18"/>
        <v>0</v>
      </c>
      <c r="AF24" s="131" t="s">
        <v>87</v>
      </c>
      <c r="AG24" s="159" t="s">
        <v>222</v>
      </c>
      <c r="AH24" s="160" t="s">
        <v>227</v>
      </c>
    </row>
    <row r="25" spans="1:34" ht="15.75" thickBot="1" x14ac:dyDescent="0.3">
      <c r="A25" s="70" t="s">
        <v>34</v>
      </c>
      <c r="B25" s="45"/>
      <c r="C25" s="45"/>
      <c r="D25" s="70"/>
      <c r="E25" s="45"/>
      <c r="F25" s="6" t="s">
        <v>88</v>
      </c>
      <c r="G25" s="107">
        <f t="shared" ref="G25:Z25" si="19">SUM(G18:G24)</f>
        <v>2</v>
      </c>
      <c r="H25" s="107">
        <f t="shared" si="19"/>
        <v>0</v>
      </c>
      <c r="I25" s="107">
        <f t="shared" si="19"/>
        <v>1</v>
      </c>
      <c r="J25" s="107">
        <f t="shared" si="19"/>
        <v>3</v>
      </c>
      <c r="K25" s="107">
        <f t="shared" si="19"/>
        <v>4</v>
      </c>
      <c r="L25" s="107">
        <f t="shared" si="19"/>
        <v>6</v>
      </c>
      <c r="M25" s="107">
        <f t="shared" si="19"/>
        <v>0</v>
      </c>
      <c r="N25" s="107">
        <f t="shared" si="19"/>
        <v>1</v>
      </c>
      <c r="O25" s="107">
        <f t="shared" si="19"/>
        <v>2</v>
      </c>
      <c r="P25" s="107">
        <f t="shared" si="19"/>
        <v>0</v>
      </c>
      <c r="Q25" s="107">
        <f t="shared" si="19"/>
        <v>0</v>
      </c>
      <c r="R25" s="107">
        <f t="shared" si="19"/>
        <v>0</v>
      </c>
      <c r="S25" s="107">
        <f t="shared" si="19"/>
        <v>0</v>
      </c>
      <c r="T25" s="107">
        <f t="shared" si="19"/>
        <v>0</v>
      </c>
      <c r="U25" s="107">
        <f t="shared" si="19"/>
        <v>0</v>
      </c>
      <c r="V25" s="107">
        <f t="shared" si="19"/>
        <v>2</v>
      </c>
      <c r="W25" s="107">
        <f t="shared" si="19"/>
        <v>1</v>
      </c>
      <c r="X25" s="107">
        <f t="shared" si="19"/>
        <v>2</v>
      </c>
      <c r="Y25" s="105">
        <f t="shared" si="19"/>
        <v>7</v>
      </c>
      <c r="Z25" s="105">
        <f t="shared" si="19"/>
        <v>6</v>
      </c>
      <c r="AA25" s="106" t="s">
        <v>59</v>
      </c>
      <c r="AB25" s="107">
        <f t="shared" ref="AB25:AE25" si="20">SUM(AB18:AB24)</f>
        <v>105</v>
      </c>
      <c r="AC25" s="105">
        <f t="shared" si="20"/>
        <v>90</v>
      </c>
      <c r="AD25" s="108">
        <f t="shared" si="20"/>
        <v>195</v>
      </c>
      <c r="AE25" s="108">
        <f t="shared" si="20"/>
        <v>11</v>
      </c>
      <c r="AF25" s="106"/>
      <c r="AG25" s="130"/>
      <c r="AH25" s="14"/>
    </row>
    <row r="26" spans="1:34" x14ac:dyDescent="0.25">
      <c r="A26" s="7" t="s">
        <v>34</v>
      </c>
      <c r="B26" s="24" t="s">
        <v>35</v>
      </c>
      <c r="C26" s="24">
        <v>1</v>
      </c>
      <c r="D26" s="20" t="s">
        <v>89</v>
      </c>
      <c r="E26" s="221" t="s">
        <v>90</v>
      </c>
      <c r="F26" s="72" t="s">
        <v>91</v>
      </c>
      <c r="G26" s="116">
        <v>0</v>
      </c>
      <c r="H26" s="116">
        <v>2</v>
      </c>
      <c r="I26" s="117">
        <v>2</v>
      </c>
      <c r="J26" s="9"/>
      <c r="K26" s="116"/>
      <c r="L26" s="117"/>
      <c r="M26" s="9"/>
      <c r="N26" s="116"/>
      <c r="O26" s="117"/>
      <c r="P26" s="9"/>
      <c r="Q26" s="116"/>
      <c r="R26" s="117"/>
      <c r="S26" s="9"/>
      <c r="T26" s="116"/>
      <c r="U26" s="117"/>
      <c r="V26" s="9"/>
      <c r="W26" s="116"/>
      <c r="X26" s="116"/>
      <c r="Y26" s="9">
        <f t="shared" ref="Y26:Z27" si="21">V26+S26+P26+M26+J26+G26</f>
        <v>0</v>
      </c>
      <c r="Z26" s="117">
        <f t="shared" si="21"/>
        <v>2</v>
      </c>
      <c r="AA26" s="116">
        <v>15</v>
      </c>
      <c r="AB26" s="9">
        <f t="shared" ref="AB26:AB27" si="22">Y26*AA26</f>
        <v>0</v>
      </c>
      <c r="AC26" s="117">
        <f t="shared" ref="AC26:AC27" si="23">Z26*AA26</f>
        <v>30</v>
      </c>
      <c r="AD26" s="9">
        <f t="shared" ref="AD26:AD27" si="24">SUM(AB26:AC26)</f>
        <v>30</v>
      </c>
      <c r="AE26" s="11">
        <f t="shared" ref="AE26:AE27" si="25">I26+L26+O26+R26+U26+X26</f>
        <v>2</v>
      </c>
      <c r="AF26" s="117" t="s">
        <v>43</v>
      </c>
      <c r="AG26" s="15"/>
      <c r="AH26" s="12"/>
    </row>
    <row r="27" spans="1:34" ht="15.75" thickBot="1" x14ac:dyDescent="0.3">
      <c r="A27" s="119" t="s">
        <v>34</v>
      </c>
      <c r="B27" s="120" t="s">
        <v>35</v>
      </c>
      <c r="C27" s="120">
        <v>2</v>
      </c>
      <c r="D27" s="71" t="s">
        <v>92</v>
      </c>
      <c r="E27" s="222"/>
      <c r="F27" s="73" t="s">
        <v>93</v>
      </c>
      <c r="G27" s="99"/>
      <c r="H27" s="99"/>
      <c r="I27" s="131"/>
      <c r="J27" s="132">
        <v>0</v>
      </c>
      <c r="K27" s="99">
        <v>2</v>
      </c>
      <c r="L27" s="131">
        <v>2</v>
      </c>
      <c r="M27" s="161"/>
      <c r="N27" s="162"/>
      <c r="O27" s="163"/>
      <c r="P27" s="132"/>
      <c r="Q27" s="99"/>
      <c r="R27" s="131"/>
      <c r="S27" s="132"/>
      <c r="T27" s="99"/>
      <c r="U27" s="131"/>
      <c r="V27" s="132"/>
      <c r="W27" s="99"/>
      <c r="X27" s="99"/>
      <c r="Y27" s="132">
        <f t="shared" si="21"/>
        <v>0</v>
      </c>
      <c r="Z27" s="131">
        <f t="shared" si="21"/>
        <v>2</v>
      </c>
      <c r="AA27" s="99">
        <v>15</v>
      </c>
      <c r="AB27" s="132">
        <f t="shared" si="22"/>
        <v>0</v>
      </c>
      <c r="AC27" s="131">
        <f t="shared" si="23"/>
        <v>30</v>
      </c>
      <c r="AD27" s="132">
        <f t="shared" si="24"/>
        <v>30</v>
      </c>
      <c r="AE27" s="133">
        <f t="shared" si="25"/>
        <v>2</v>
      </c>
      <c r="AF27" s="131" t="s">
        <v>43</v>
      </c>
      <c r="AG27" s="134"/>
      <c r="AH27" s="144"/>
    </row>
    <row r="28" spans="1:34" x14ac:dyDescent="0.25">
      <c r="A28" s="77" t="s">
        <v>34</v>
      </c>
      <c r="B28" s="103"/>
      <c r="C28" s="103"/>
      <c r="D28" s="77"/>
      <c r="E28" s="67"/>
      <c r="F28" s="164" t="s">
        <v>94</v>
      </c>
      <c r="G28" s="156">
        <f t="shared" ref="G28:Z28" si="26">SUM(G26:G27)</f>
        <v>0</v>
      </c>
      <c r="H28" s="156">
        <f t="shared" si="26"/>
        <v>2</v>
      </c>
      <c r="I28" s="156">
        <f t="shared" si="26"/>
        <v>2</v>
      </c>
      <c r="J28" s="156">
        <f t="shared" si="26"/>
        <v>0</v>
      </c>
      <c r="K28" s="156">
        <f t="shared" si="26"/>
        <v>2</v>
      </c>
      <c r="L28" s="156">
        <f t="shared" si="26"/>
        <v>2</v>
      </c>
      <c r="M28" s="156">
        <f t="shared" si="26"/>
        <v>0</v>
      </c>
      <c r="N28" s="156">
        <f t="shared" si="26"/>
        <v>0</v>
      </c>
      <c r="O28" s="156">
        <f t="shared" si="26"/>
        <v>0</v>
      </c>
      <c r="P28" s="156">
        <f t="shared" si="26"/>
        <v>0</v>
      </c>
      <c r="Q28" s="156">
        <f t="shared" si="26"/>
        <v>0</v>
      </c>
      <c r="R28" s="156">
        <f t="shared" si="26"/>
        <v>0</v>
      </c>
      <c r="S28" s="156">
        <f t="shared" si="26"/>
        <v>0</v>
      </c>
      <c r="T28" s="156">
        <f t="shared" si="26"/>
        <v>0</v>
      </c>
      <c r="U28" s="156">
        <f t="shared" si="26"/>
        <v>0</v>
      </c>
      <c r="V28" s="156">
        <f t="shared" si="26"/>
        <v>0</v>
      </c>
      <c r="W28" s="156">
        <f t="shared" si="26"/>
        <v>0</v>
      </c>
      <c r="X28" s="156">
        <f t="shared" si="26"/>
        <v>0</v>
      </c>
      <c r="Y28" s="156">
        <f t="shared" si="26"/>
        <v>0</v>
      </c>
      <c r="Z28" s="156">
        <f t="shared" si="26"/>
        <v>4</v>
      </c>
      <c r="AA28" s="110" t="s">
        <v>59</v>
      </c>
      <c r="AB28" s="107">
        <f t="shared" ref="AB28:AE28" si="27">SUM(AB26:AB27)</f>
        <v>0</v>
      </c>
      <c r="AC28" s="105">
        <f t="shared" si="27"/>
        <v>60</v>
      </c>
      <c r="AD28" s="156">
        <f t="shared" si="27"/>
        <v>60</v>
      </c>
      <c r="AE28" s="21">
        <f t="shared" si="27"/>
        <v>4</v>
      </c>
      <c r="AF28" s="155"/>
      <c r="AG28" s="130"/>
      <c r="AH28" s="14"/>
    </row>
    <row r="29" spans="1:34" ht="15.75" thickBot="1" x14ac:dyDescent="0.3">
      <c r="A29" s="165" t="s">
        <v>34</v>
      </c>
      <c r="B29" s="85"/>
      <c r="C29" s="85"/>
      <c r="D29" s="231" t="s">
        <v>95</v>
      </c>
      <c r="E29" s="232"/>
      <c r="F29" s="233"/>
      <c r="G29" s="166">
        <f t="shared" ref="G29:Z29" si="28">G28+G25+G17+G11</f>
        <v>6</v>
      </c>
      <c r="H29" s="166">
        <f t="shared" si="28"/>
        <v>3</v>
      </c>
      <c r="I29" s="166">
        <f t="shared" si="28"/>
        <v>8</v>
      </c>
      <c r="J29" s="166">
        <f t="shared" si="28"/>
        <v>5</v>
      </c>
      <c r="K29" s="166">
        <f t="shared" si="28"/>
        <v>7</v>
      </c>
      <c r="L29" s="166">
        <f t="shared" si="28"/>
        <v>11</v>
      </c>
      <c r="M29" s="166">
        <f t="shared" si="28"/>
        <v>6</v>
      </c>
      <c r="N29" s="166">
        <f t="shared" si="28"/>
        <v>2</v>
      </c>
      <c r="O29" s="166">
        <f t="shared" si="28"/>
        <v>9</v>
      </c>
      <c r="P29" s="166">
        <f t="shared" si="28"/>
        <v>4</v>
      </c>
      <c r="Q29" s="166">
        <f t="shared" si="28"/>
        <v>2</v>
      </c>
      <c r="R29" s="166">
        <f t="shared" si="28"/>
        <v>6</v>
      </c>
      <c r="S29" s="166">
        <f t="shared" si="28"/>
        <v>4</v>
      </c>
      <c r="T29" s="166">
        <f t="shared" si="28"/>
        <v>1</v>
      </c>
      <c r="U29" s="166">
        <f t="shared" si="28"/>
        <v>5</v>
      </c>
      <c r="V29" s="166">
        <f t="shared" si="28"/>
        <v>2</v>
      </c>
      <c r="W29" s="166">
        <f t="shared" si="28"/>
        <v>3</v>
      </c>
      <c r="X29" s="166">
        <f t="shared" si="28"/>
        <v>4</v>
      </c>
      <c r="Y29" s="166">
        <f t="shared" si="28"/>
        <v>27</v>
      </c>
      <c r="Z29" s="166">
        <f t="shared" si="28"/>
        <v>18</v>
      </c>
      <c r="AA29" s="167" t="s">
        <v>59</v>
      </c>
      <c r="AB29" s="166">
        <f t="shared" ref="AB29:AE29" si="29">AB28+AB25+AB17+AB11</f>
        <v>405</v>
      </c>
      <c r="AC29" s="166">
        <f t="shared" si="29"/>
        <v>270</v>
      </c>
      <c r="AD29" s="166">
        <f t="shared" si="29"/>
        <v>675</v>
      </c>
      <c r="AE29" s="168">
        <f t="shared" si="29"/>
        <v>43</v>
      </c>
      <c r="AF29" s="22"/>
      <c r="AG29" s="130"/>
      <c r="AH29" s="14"/>
    </row>
    <row r="30" spans="1:34" ht="15.75" thickBot="1" x14ac:dyDescent="0.3">
      <c r="A30" s="7" t="s">
        <v>34</v>
      </c>
      <c r="B30" s="24" t="s">
        <v>35</v>
      </c>
      <c r="C30" s="74">
        <v>1</v>
      </c>
      <c r="D30" s="66" t="s">
        <v>96</v>
      </c>
      <c r="E30" s="234" t="s">
        <v>97</v>
      </c>
      <c r="F30" s="68" t="s">
        <v>98</v>
      </c>
      <c r="G30" s="116">
        <v>0</v>
      </c>
      <c r="H30" s="116">
        <v>2</v>
      </c>
      <c r="I30" s="117">
        <v>2</v>
      </c>
      <c r="J30" s="9"/>
      <c r="K30" s="116"/>
      <c r="L30" s="117"/>
      <c r="M30" s="9"/>
      <c r="N30" s="116"/>
      <c r="O30" s="117"/>
      <c r="P30" s="9"/>
      <c r="Q30" s="116"/>
      <c r="R30" s="117"/>
      <c r="S30" s="9"/>
      <c r="T30" s="116"/>
      <c r="U30" s="117"/>
      <c r="V30" s="9"/>
      <c r="W30" s="116"/>
      <c r="X30" s="116"/>
      <c r="Y30" s="9">
        <f t="shared" ref="Y30:Z33" si="30">V30+S30+P30+M30+J30+G30</f>
        <v>0</v>
      </c>
      <c r="Z30" s="116">
        <f t="shared" si="30"/>
        <v>2</v>
      </c>
      <c r="AA30" s="117">
        <v>15</v>
      </c>
      <c r="AB30" s="116">
        <f t="shared" ref="AB30:AB33" si="31">Y30*AA30</f>
        <v>0</v>
      </c>
      <c r="AC30" s="117">
        <f t="shared" ref="AC30:AC33" si="32">Z30*AA30</f>
        <v>30</v>
      </c>
      <c r="AD30" s="9">
        <f t="shared" ref="AD30:AD33" si="33">SUM(AB30:AC30)</f>
        <v>30</v>
      </c>
      <c r="AE30" s="23">
        <f t="shared" ref="AE30:AE33" si="34">I30+L30+O30+R30+U30+X30</f>
        <v>2</v>
      </c>
      <c r="AF30" s="117" t="s">
        <v>43</v>
      </c>
      <c r="AG30" s="130"/>
      <c r="AH30" s="169"/>
    </row>
    <row r="31" spans="1:34" x14ac:dyDescent="0.25">
      <c r="A31" s="13" t="s">
        <v>34</v>
      </c>
      <c r="B31" s="45" t="s">
        <v>35</v>
      </c>
      <c r="C31" s="75">
        <v>1</v>
      </c>
      <c r="D31" s="66" t="s">
        <v>99</v>
      </c>
      <c r="E31" s="228"/>
      <c r="F31" s="14" t="s">
        <v>100</v>
      </c>
      <c r="G31" s="105">
        <v>2</v>
      </c>
      <c r="H31" s="105">
        <v>2</v>
      </c>
      <c r="I31" s="106">
        <v>3</v>
      </c>
      <c r="J31" s="107"/>
      <c r="K31" s="105"/>
      <c r="L31" s="106"/>
      <c r="M31" s="107"/>
      <c r="N31" s="105"/>
      <c r="O31" s="106"/>
      <c r="P31" s="107"/>
      <c r="Q31" s="105"/>
      <c r="R31" s="106"/>
      <c r="S31" s="107"/>
      <c r="T31" s="105"/>
      <c r="U31" s="106"/>
      <c r="V31" s="107"/>
      <c r="W31" s="105"/>
      <c r="X31" s="106"/>
      <c r="Y31" s="107">
        <f t="shared" si="30"/>
        <v>2</v>
      </c>
      <c r="Z31" s="105">
        <f t="shared" si="30"/>
        <v>2</v>
      </c>
      <c r="AA31" s="106">
        <v>15</v>
      </c>
      <c r="AB31" s="107">
        <f t="shared" si="31"/>
        <v>30</v>
      </c>
      <c r="AC31" s="106">
        <f t="shared" si="32"/>
        <v>30</v>
      </c>
      <c r="AD31" s="106">
        <f t="shared" si="33"/>
        <v>60</v>
      </c>
      <c r="AE31" s="108">
        <f t="shared" si="34"/>
        <v>3</v>
      </c>
      <c r="AF31" s="106" t="s">
        <v>43</v>
      </c>
      <c r="AG31" s="15"/>
      <c r="AH31" s="12"/>
    </row>
    <row r="32" spans="1:34" x14ac:dyDescent="0.25">
      <c r="A32" s="13" t="s">
        <v>34</v>
      </c>
      <c r="B32" s="45" t="s">
        <v>35</v>
      </c>
      <c r="C32" s="75">
        <v>2</v>
      </c>
      <c r="D32" s="66" t="s">
        <v>101</v>
      </c>
      <c r="E32" s="228"/>
      <c r="F32" s="14" t="s">
        <v>102</v>
      </c>
      <c r="G32" s="105"/>
      <c r="H32" s="105"/>
      <c r="I32" s="106"/>
      <c r="J32" s="107">
        <v>2</v>
      </c>
      <c r="K32" s="105">
        <v>2</v>
      </c>
      <c r="L32" s="106">
        <v>3</v>
      </c>
      <c r="M32" s="107"/>
      <c r="N32" s="105"/>
      <c r="O32" s="106"/>
      <c r="P32" s="107"/>
      <c r="Q32" s="105"/>
      <c r="R32" s="106"/>
      <c r="S32" s="107"/>
      <c r="T32" s="105"/>
      <c r="U32" s="106"/>
      <c r="V32" s="107"/>
      <c r="W32" s="105"/>
      <c r="X32" s="106"/>
      <c r="Y32" s="107">
        <f t="shared" si="30"/>
        <v>2</v>
      </c>
      <c r="Z32" s="105">
        <f t="shared" si="30"/>
        <v>2</v>
      </c>
      <c r="AA32" s="106">
        <v>15</v>
      </c>
      <c r="AB32" s="107">
        <f t="shared" si="31"/>
        <v>30</v>
      </c>
      <c r="AC32" s="106">
        <f t="shared" si="32"/>
        <v>30</v>
      </c>
      <c r="AD32" s="106">
        <f t="shared" si="33"/>
        <v>60</v>
      </c>
      <c r="AE32" s="108">
        <f t="shared" si="34"/>
        <v>3</v>
      </c>
      <c r="AF32" s="106" t="s">
        <v>43</v>
      </c>
      <c r="AG32" s="130"/>
      <c r="AH32" s="142"/>
    </row>
    <row r="33" spans="1:34" ht="15.75" thickBot="1" x14ac:dyDescent="0.3">
      <c r="A33" s="170" t="s">
        <v>34</v>
      </c>
      <c r="B33" s="82" t="s">
        <v>44</v>
      </c>
      <c r="C33" s="76">
        <v>3</v>
      </c>
      <c r="D33" s="171" t="s">
        <v>103</v>
      </c>
      <c r="E33" s="222"/>
      <c r="F33" s="135" t="s">
        <v>104</v>
      </c>
      <c r="G33" s="99"/>
      <c r="H33" s="99"/>
      <c r="I33" s="131"/>
      <c r="J33" s="132"/>
      <c r="K33" s="99"/>
      <c r="L33" s="131"/>
      <c r="M33" s="132">
        <v>0</v>
      </c>
      <c r="N33" s="99">
        <v>3</v>
      </c>
      <c r="O33" s="131">
        <v>3</v>
      </c>
      <c r="P33" s="132"/>
      <c r="Q33" s="99"/>
      <c r="R33" s="131"/>
      <c r="S33" s="132"/>
      <c r="T33" s="99"/>
      <c r="U33" s="131"/>
      <c r="V33" s="132"/>
      <c r="W33" s="99"/>
      <c r="X33" s="131"/>
      <c r="Y33" s="132">
        <f t="shared" si="30"/>
        <v>0</v>
      </c>
      <c r="Z33" s="99">
        <f t="shared" si="30"/>
        <v>3</v>
      </c>
      <c r="AA33" s="131">
        <v>15</v>
      </c>
      <c r="AB33" s="132">
        <f t="shared" si="31"/>
        <v>0</v>
      </c>
      <c r="AC33" s="131">
        <f t="shared" si="32"/>
        <v>45</v>
      </c>
      <c r="AD33" s="131">
        <f t="shared" si="33"/>
        <v>45</v>
      </c>
      <c r="AE33" s="172">
        <f t="shared" si="34"/>
        <v>3</v>
      </c>
      <c r="AF33" s="131" t="s">
        <v>43</v>
      </c>
      <c r="AG33" s="134"/>
      <c r="AH33" s="144"/>
    </row>
    <row r="34" spans="1:34" ht="15.75" thickBot="1" x14ac:dyDescent="0.3">
      <c r="A34" s="121" t="s">
        <v>34</v>
      </c>
      <c r="B34" s="120"/>
      <c r="C34" s="124"/>
      <c r="D34" s="118"/>
      <c r="E34" s="124"/>
      <c r="F34" s="25" t="s">
        <v>105</v>
      </c>
      <c r="G34" s="116">
        <f t="shared" ref="G34:Z34" si="35">SUM(G30:G33)</f>
        <v>2</v>
      </c>
      <c r="H34" s="9">
        <f t="shared" si="35"/>
        <v>4</v>
      </c>
      <c r="I34" s="9">
        <f t="shared" si="35"/>
        <v>5</v>
      </c>
      <c r="J34" s="9">
        <f t="shared" si="35"/>
        <v>2</v>
      </c>
      <c r="K34" s="9">
        <f t="shared" si="35"/>
        <v>2</v>
      </c>
      <c r="L34" s="9">
        <f t="shared" si="35"/>
        <v>3</v>
      </c>
      <c r="M34" s="9">
        <f t="shared" si="35"/>
        <v>0</v>
      </c>
      <c r="N34" s="9">
        <f t="shared" si="35"/>
        <v>3</v>
      </c>
      <c r="O34" s="9">
        <f t="shared" si="35"/>
        <v>3</v>
      </c>
      <c r="P34" s="9">
        <f t="shared" si="35"/>
        <v>0</v>
      </c>
      <c r="Q34" s="9">
        <f t="shared" si="35"/>
        <v>0</v>
      </c>
      <c r="R34" s="9">
        <f t="shared" si="35"/>
        <v>0</v>
      </c>
      <c r="S34" s="9">
        <f t="shared" si="35"/>
        <v>0</v>
      </c>
      <c r="T34" s="9">
        <f t="shared" si="35"/>
        <v>0</v>
      </c>
      <c r="U34" s="9">
        <f t="shared" si="35"/>
        <v>0</v>
      </c>
      <c r="V34" s="9">
        <f t="shared" si="35"/>
        <v>0</v>
      </c>
      <c r="W34" s="9">
        <f t="shared" si="35"/>
        <v>0</v>
      </c>
      <c r="X34" s="9">
        <f t="shared" si="35"/>
        <v>0</v>
      </c>
      <c r="Y34" s="9">
        <f t="shared" si="35"/>
        <v>4</v>
      </c>
      <c r="Z34" s="9">
        <f t="shared" si="35"/>
        <v>9</v>
      </c>
      <c r="AA34" s="117" t="s">
        <v>59</v>
      </c>
      <c r="AB34" s="9">
        <f t="shared" ref="AB34:AE34" si="36">SUM(AB30:AB33)</f>
        <v>60</v>
      </c>
      <c r="AC34" s="117">
        <f t="shared" si="36"/>
        <v>135</v>
      </c>
      <c r="AD34" s="117">
        <f t="shared" si="36"/>
        <v>195</v>
      </c>
      <c r="AE34" s="117">
        <f t="shared" si="36"/>
        <v>11</v>
      </c>
      <c r="AF34" s="26"/>
      <c r="AG34" s="130"/>
      <c r="AH34" s="14"/>
    </row>
    <row r="35" spans="1:34" ht="24.75" thickBot="1" x14ac:dyDescent="0.3">
      <c r="A35" s="45" t="s">
        <v>34</v>
      </c>
      <c r="B35" s="45" t="s">
        <v>35</v>
      </c>
      <c r="C35" s="74">
        <v>2</v>
      </c>
      <c r="D35" s="66" t="s">
        <v>106</v>
      </c>
      <c r="E35" s="221" t="s">
        <v>107</v>
      </c>
      <c r="F35" s="173" t="s">
        <v>191</v>
      </c>
      <c r="G35" s="116"/>
      <c r="H35" s="116"/>
      <c r="I35" s="117"/>
      <c r="J35" s="9">
        <v>0</v>
      </c>
      <c r="K35" s="116">
        <v>2</v>
      </c>
      <c r="L35" s="117">
        <v>2</v>
      </c>
      <c r="M35" s="9"/>
      <c r="N35" s="116"/>
      <c r="O35" s="117"/>
      <c r="P35" s="9"/>
      <c r="Q35" s="116"/>
      <c r="R35" s="117"/>
      <c r="S35" s="9"/>
      <c r="T35" s="116"/>
      <c r="U35" s="117"/>
      <c r="V35" s="9"/>
      <c r="W35" s="116"/>
      <c r="X35" s="116"/>
      <c r="Y35" s="9">
        <f t="shared" ref="Y35:Z37" si="37">V35+S35+P35+M35+J35+G35</f>
        <v>0</v>
      </c>
      <c r="Z35" s="116">
        <f t="shared" si="37"/>
        <v>2</v>
      </c>
      <c r="AA35" s="117">
        <v>15</v>
      </c>
      <c r="AB35" s="116">
        <f t="shared" ref="AB35:AB37" si="38">Y35*AA35</f>
        <v>0</v>
      </c>
      <c r="AC35" s="117">
        <f t="shared" ref="AC35:AC37" si="39">Z35*AA35</f>
        <v>30</v>
      </c>
      <c r="AD35" s="9">
        <f t="shared" ref="AD35:AD37" si="40">SUM(AB35:AC35)</f>
        <v>30</v>
      </c>
      <c r="AE35" s="23">
        <f t="shared" ref="AE35:AE37" si="41">I35+L35+O35+R35+U35+X35</f>
        <v>2</v>
      </c>
      <c r="AF35" s="117" t="s">
        <v>43</v>
      </c>
      <c r="AG35" s="130"/>
      <c r="AH35" s="169"/>
    </row>
    <row r="36" spans="1:34" x14ac:dyDescent="0.25">
      <c r="A36" s="45" t="s">
        <v>34</v>
      </c>
      <c r="B36" s="45" t="s">
        <v>44</v>
      </c>
      <c r="C36" s="45">
        <v>3</v>
      </c>
      <c r="D36" s="101" t="s">
        <v>108</v>
      </c>
      <c r="E36" s="228"/>
      <c r="F36" s="14" t="s">
        <v>109</v>
      </c>
      <c r="G36" s="105"/>
      <c r="H36" s="105"/>
      <c r="I36" s="106"/>
      <c r="J36" s="107"/>
      <c r="K36" s="105"/>
      <c r="L36" s="106"/>
      <c r="M36" s="107">
        <v>1</v>
      </c>
      <c r="N36" s="105">
        <v>1</v>
      </c>
      <c r="O36" s="106">
        <v>2</v>
      </c>
      <c r="P36" s="107"/>
      <c r="Q36" s="105"/>
      <c r="R36" s="106"/>
      <c r="S36" s="107"/>
      <c r="T36" s="105"/>
      <c r="U36" s="106"/>
      <c r="V36" s="107"/>
      <c r="W36" s="105"/>
      <c r="X36" s="106"/>
      <c r="Y36" s="107">
        <f t="shared" si="37"/>
        <v>1</v>
      </c>
      <c r="Z36" s="105">
        <f t="shared" si="37"/>
        <v>1</v>
      </c>
      <c r="AA36" s="106">
        <v>15</v>
      </c>
      <c r="AB36" s="107">
        <f t="shared" si="38"/>
        <v>15</v>
      </c>
      <c r="AC36" s="106">
        <f t="shared" si="39"/>
        <v>15</v>
      </c>
      <c r="AD36" s="106">
        <f t="shared" si="40"/>
        <v>30</v>
      </c>
      <c r="AE36" s="108">
        <f t="shared" si="41"/>
        <v>2</v>
      </c>
      <c r="AF36" s="106" t="s">
        <v>43</v>
      </c>
      <c r="AG36" s="15"/>
      <c r="AH36" s="12"/>
    </row>
    <row r="37" spans="1:34" ht="15.75" thickBot="1" x14ac:dyDescent="0.3">
      <c r="A37" s="45" t="s">
        <v>34</v>
      </c>
      <c r="B37" s="45" t="s">
        <v>44</v>
      </c>
      <c r="C37" s="45">
        <v>4</v>
      </c>
      <c r="D37" s="101" t="s">
        <v>110</v>
      </c>
      <c r="E37" s="222"/>
      <c r="F37" s="14" t="s">
        <v>111</v>
      </c>
      <c r="G37" s="105"/>
      <c r="H37" s="105"/>
      <c r="I37" s="106"/>
      <c r="J37" s="107"/>
      <c r="K37" s="105"/>
      <c r="L37" s="106"/>
      <c r="M37" s="107"/>
      <c r="N37" s="105"/>
      <c r="O37" s="106"/>
      <c r="P37" s="107">
        <v>1</v>
      </c>
      <c r="Q37" s="105">
        <v>1</v>
      </c>
      <c r="R37" s="106">
        <v>2</v>
      </c>
      <c r="S37" s="107"/>
      <c r="T37" s="105"/>
      <c r="U37" s="106"/>
      <c r="V37" s="107"/>
      <c r="W37" s="105"/>
      <c r="X37" s="106"/>
      <c r="Y37" s="107">
        <f t="shared" si="37"/>
        <v>1</v>
      </c>
      <c r="Z37" s="105">
        <f t="shared" si="37"/>
        <v>1</v>
      </c>
      <c r="AA37" s="106">
        <v>15</v>
      </c>
      <c r="AB37" s="107">
        <f t="shared" si="38"/>
        <v>15</v>
      </c>
      <c r="AC37" s="106">
        <f t="shared" si="39"/>
        <v>15</v>
      </c>
      <c r="AD37" s="106">
        <f t="shared" si="40"/>
        <v>30</v>
      </c>
      <c r="AE37" s="108">
        <f t="shared" si="41"/>
        <v>2</v>
      </c>
      <c r="AF37" s="106" t="s">
        <v>43</v>
      </c>
      <c r="AG37" s="130" t="s">
        <v>108</v>
      </c>
      <c r="AH37" s="142" t="s">
        <v>109</v>
      </c>
    </row>
    <row r="38" spans="1:34" ht="15.75" thickBot="1" x14ac:dyDescent="0.3">
      <c r="A38" s="174" t="s">
        <v>34</v>
      </c>
      <c r="B38" s="124"/>
      <c r="C38" s="124"/>
      <c r="D38" s="118"/>
      <c r="E38" s="175"/>
      <c r="F38" s="27" t="s">
        <v>112</v>
      </c>
      <c r="G38" s="28">
        <f t="shared" ref="G38:Z38" si="42">SUM(G35:G37)</f>
        <v>0</v>
      </c>
      <c r="H38" s="28">
        <f t="shared" si="42"/>
        <v>0</v>
      </c>
      <c r="I38" s="28">
        <f t="shared" si="42"/>
        <v>0</v>
      </c>
      <c r="J38" s="28">
        <f t="shared" si="42"/>
        <v>0</v>
      </c>
      <c r="K38" s="28">
        <f t="shared" si="42"/>
        <v>2</v>
      </c>
      <c r="L38" s="28">
        <f t="shared" si="42"/>
        <v>2</v>
      </c>
      <c r="M38" s="28">
        <f t="shared" si="42"/>
        <v>1</v>
      </c>
      <c r="N38" s="28">
        <f t="shared" si="42"/>
        <v>1</v>
      </c>
      <c r="O38" s="28">
        <f t="shared" si="42"/>
        <v>2</v>
      </c>
      <c r="P38" s="28">
        <f t="shared" si="42"/>
        <v>1</v>
      </c>
      <c r="Q38" s="28">
        <f t="shared" si="42"/>
        <v>1</v>
      </c>
      <c r="R38" s="28">
        <f t="shared" si="42"/>
        <v>2</v>
      </c>
      <c r="S38" s="28">
        <f t="shared" si="42"/>
        <v>0</v>
      </c>
      <c r="T38" s="28">
        <f t="shared" si="42"/>
        <v>0</v>
      </c>
      <c r="U38" s="28">
        <f t="shared" si="42"/>
        <v>0</v>
      </c>
      <c r="V38" s="28">
        <f t="shared" si="42"/>
        <v>0</v>
      </c>
      <c r="W38" s="28">
        <f t="shared" si="42"/>
        <v>0</v>
      </c>
      <c r="X38" s="28">
        <f t="shared" si="42"/>
        <v>0</v>
      </c>
      <c r="Y38" s="149">
        <f t="shared" si="42"/>
        <v>2</v>
      </c>
      <c r="Z38" s="149">
        <f t="shared" si="42"/>
        <v>4</v>
      </c>
      <c r="AA38" s="150" t="s">
        <v>59</v>
      </c>
      <c r="AB38" s="149">
        <f t="shared" ref="AB38:AE38" si="43">SUM(AB35:AB37)</f>
        <v>30</v>
      </c>
      <c r="AC38" s="150">
        <f t="shared" si="43"/>
        <v>60</v>
      </c>
      <c r="AD38" s="150">
        <f t="shared" si="43"/>
        <v>90</v>
      </c>
      <c r="AE38" s="150">
        <f t="shared" si="43"/>
        <v>6</v>
      </c>
      <c r="AF38" s="176"/>
      <c r="AG38" s="130"/>
      <c r="AH38" s="142"/>
    </row>
    <row r="39" spans="1:34" ht="24" customHeight="1" x14ac:dyDescent="0.25">
      <c r="A39" s="45" t="s">
        <v>34</v>
      </c>
      <c r="B39" s="45" t="s">
        <v>44</v>
      </c>
      <c r="C39" s="45">
        <v>3</v>
      </c>
      <c r="D39" s="101" t="s">
        <v>113</v>
      </c>
      <c r="E39" s="235" t="s">
        <v>114</v>
      </c>
      <c r="F39" s="14" t="s">
        <v>115</v>
      </c>
      <c r="G39" s="105"/>
      <c r="H39" s="105"/>
      <c r="I39" s="106"/>
      <c r="J39" s="107"/>
      <c r="K39" s="105"/>
      <c r="L39" s="106"/>
      <c r="M39" s="107">
        <v>0</v>
      </c>
      <c r="N39" s="105">
        <v>4</v>
      </c>
      <c r="O39" s="106">
        <v>4</v>
      </c>
      <c r="P39" s="107"/>
      <c r="Q39" s="105"/>
      <c r="R39" s="106"/>
      <c r="S39" s="107"/>
      <c r="T39" s="105"/>
      <c r="U39" s="106"/>
      <c r="V39" s="107"/>
      <c r="W39" s="105"/>
      <c r="X39" s="106"/>
      <c r="Y39" s="107">
        <f t="shared" ref="Y39:Z40" si="44">V39+S39+P39+M39+J39+G39</f>
        <v>0</v>
      </c>
      <c r="Z39" s="105">
        <f t="shared" si="44"/>
        <v>4</v>
      </c>
      <c r="AA39" s="106">
        <v>15</v>
      </c>
      <c r="AB39" s="107">
        <f t="shared" ref="AB39:AB40" si="45">Y39*AA39</f>
        <v>0</v>
      </c>
      <c r="AC39" s="106">
        <f t="shared" ref="AC39:AC40" si="46">Z39*AA39</f>
        <v>60</v>
      </c>
      <c r="AD39" s="106">
        <f t="shared" ref="AD39:AD40" si="47">SUM(AB39:AC39)</f>
        <v>60</v>
      </c>
      <c r="AE39" s="108">
        <f t="shared" ref="AE39:AE40" si="48">I39+L39+O39+R39+U39+X39</f>
        <v>4</v>
      </c>
      <c r="AF39" s="106" t="s">
        <v>43</v>
      </c>
      <c r="AG39" s="130"/>
      <c r="AH39" s="142"/>
    </row>
    <row r="40" spans="1:34" ht="15.75" thickBot="1" x14ac:dyDescent="0.3">
      <c r="A40" s="120" t="s">
        <v>34</v>
      </c>
      <c r="B40" s="120" t="s">
        <v>35</v>
      </c>
      <c r="C40" s="120">
        <v>2</v>
      </c>
      <c r="D40" s="32" t="s">
        <v>116</v>
      </c>
      <c r="E40" s="236"/>
      <c r="F40" s="135" t="s">
        <v>117</v>
      </c>
      <c r="G40" s="99"/>
      <c r="H40" s="99"/>
      <c r="I40" s="131"/>
      <c r="J40" s="132">
        <v>1</v>
      </c>
      <c r="K40" s="99">
        <v>1</v>
      </c>
      <c r="L40" s="131">
        <v>2</v>
      </c>
      <c r="M40" s="132"/>
      <c r="N40" s="99"/>
      <c r="O40" s="131"/>
      <c r="P40" s="132"/>
      <c r="Q40" s="99"/>
      <c r="R40" s="131"/>
      <c r="S40" s="132"/>
      <c r="T40" s="99"/>
      <c r="U40" s="131"/>
      <c r="V40" s="132"/>
      <c r="W40" s="99"/>
      <c r="X40" s="131"/>
      <c r="Y40" s="132">
        <f t="shared" si="44"/>
        <v>1</v>
      </c>
      <c r="Z40" s="99">
        <f t="shared" si="44"/>
        <v>1</v>
      </c>
      <c r="AA40" s="131">
        <v>15</v>
      </c>
      <c r="AB40" s="132">
        <f t="shared" si="45"/>
        <v>15</v>
      </c>
      <c r="AC40" s="131">
        <f t="shared" si="46"/>
        <v>15</v>
      </c>
      <c r="AD40" s="131">
        <f t="shared" si="47"/>
        <v>30</v>
      </c>
      <c r="AE40" s="172">
        <f t="shared" si="48"/>
        <v>2</v>
      </c>
      <c r="AF40" s="131" t="s">
        <v>43</v>
      </c>
      <c r="AG40" s="134"/>
      <c r="AH40" s="144"/>
    </row>
    <row r="41" spans="1:34" ht="15.75" thickBot="1" x14ac:dyDescent="0.3">
      <c r="A41" s="174" t="s">
        <v>34</v>
      </c>
      <c r="B41" s="124"/>
      <c r="C41" s="124"/>
      <c r="D41" s="29"/>
      <c r="E41" s="54"/>
      <c r="F41" s="30" t="s">
        <v>118</v>
      </c>
      <c r="G41" s="116">
        <f t="shared" ref="G41:Z41" si="49">SUM(G39:G40)</f>
        <v>0</v>
      </c>
      <c r="H41" s="9">
        <f t="shared" si="49"/>
        <v>0</v>
      </c>
      <c r="I41" s="9">
        <f t="shared" si="49"/>
        <v>0</v>
      </c>
      <c r="J41" s="9">
        <f t="shared" si="49"/>
        <v>1</v>
      </c>
      <c r="K41" s="9">
        <f t="shared" si="49"/>
        <v>1</v>
      </c>
      <c r="L41" s="9">
        <f t="shared" si="49"/>
        <v>2</v>
      </c>
      <c r="M41" s="9">
        <f t="shared" si="49"/>
        <v>0</v>
      </c>
      <c r="N41" s="9">
        <f t="shared" si="49"/>
        <v>4</v>
      </c>
      <c r="O41" s="9">
        <f t="shared" si="49"/>
        <v>4</v>
      </c>
      <c r="P41" s="9">
        <f t="shared" si="49"/>
        <v>0</v>
      </c>
      <c r="Q41" s="9">
        <f t="shared" si="49"/>
        <v>0</v>
      </c>
      <c r="R41" s="9">
        <f t="shared" si="49"/>
        <v>0</v>
      </c>
      <c r="S41" s="9">
        <f t="shared" si="49"/>
        <v>0</v>
      </c>
      <c r="T41" s="9">
        <f t="shared" si="49"/>
        <v>0</v>
      </c>
      <c r="U41" s="9">
        <f t="shared" si="49"/>
        <v>0</v>
      </c>
      <c r="V41" s="9">
        <f t="shared" si="49"/>
        <v>0</v>
      </c>
      <c r="W41" s="9">
        <f t="shared" si="49"/>
        <v>0</v>
      </c>
      <c r="X41" s="9">
        <f t="shared" si="49"/>
        <v>0</v>
      </c>
      <c r="Y41" s="149">
        <f t="shared" si="49"/>
        <v>1</v>
      </c>
      <c r="Z41" s="149">
        <f t="shared" si="49"/>
        <v>5</v>
      </c>
      <c r="AA41" s="150" t="s">
        <v>59</v>
      </c>
      <c r="AB41" s="149">
        <f t="shared" ref="AB41:AE41" si="50">SUM(AB39:AB40)</f>
        <v>15</v>
      </c>
      <c r="AC41" s="150">
        <f t="shared" si="50"/>
        <v>75</v>
      </c>
      <c r="AD41" s="150">
        <f t="shared" si="50"/>
        <v>90</v>
      </c>
      <c r="AE41" s="150">
        <f t="shared" si="50"/>
        <v>6</v>
      </c>
      <c r="AF41" s="26"/>
      <c r="AG41" s="130"/>
      <c r="AH41" s="14"/>
    </row>
    <row r="42" spans="1:34" ht="24.75" customHeight="1" thickBot="1" x14ac:dyDescent="0.3">
      <c r="A42" s="45" t="s">
        <v>34</v>
      </c>
      <c r="B42" s="45" t="s">
        <v>35</v>
      </c>
      <c r="C42" s="74">
        <v>1</v>
      </c>
      <c r="D42" s="66" t="s">
        <v>119</v>
      </c>
      <c r="E42" s="221" t="s">
        <v>122</v>
      </c>
      <c r="F42" s="173" t="s">
        <v>120</v>
      </c>
      <c r="G42" s="116">
        <v>0</v>
      </c>
      <c r="H42" s="116">
        <v>2</v>
      </c>
      <c r="I42" s="117">
        <v>2</v>
      </c>
      <c r="J42" s="9"/>
      <c r="K42" s="116"/>
      <c r="L42" s="117"/>
      <c r="M42" s="9"/>
      <c r="N42" s="116"/>
      <c r="O42" s="117"/>
      <c r="P42" s="9"/>
      <c r="Q42" s="116"/>
      <c r="R42" s="117"/>
      <c r="S42" s="9"/>
      <c r="T42" s="116"/>
      <c r="U42" s="117"/>
      <c r="V42" s="9"/>
      <c r="W42" s="116"/>
      <c r="X42" s="116"/>
      <c r="Y42" s="107">
        <f t="shared" ref="Y42:Z46" si="51">V42+S42+P42+M42+J42+G42</f>
        <v>0</v>
      </c>
      <c r="Z42" s="105">
        <f t="shared" si="51"/>
        <v>2</v>
      </c>
      <c r="AA42" s="106">
        <v>15</v>
      </c>
      <c r="AB42" s="107">
        <f t="shared" ref="AB42:AB46" si="52">Y42*AA42</f>
        <v>0</v>
      </c>
      <c r="AC42" s="106">
        <f t="shared" ref="AC42:AC46" si="53">Z42*AA42</f>
        <v>30</v>
      </c>
      <c r="AD42" s="106">
        <f t="shared" ref="AD42:AD46" si="54">SUM(AB42:AC42)</f>
        <v>30</v>
      </c>
      <c r="AE42" s="108">
        <f t="shared" ref="AE42:AE46" si="55">I42+L42+O42+R42+U42+X42</f>
        <v>2</v>
      </c>
      <c r="AF42" s="31" t="s">
        <v>43</v>
      </c>
      <c r="AG42" s="130"/>
      <c r="AH42" s="169"/>
    </row>
    <row r="43" spans="1:34" x14ac:dyDescent="0.25">
      <c r="A43" s="13" t="s">
        <v>34</v>
      </c>
      <c r="B43" s="45" t="s">
        <v>35</v>
      </c>
      <c r="C43" s="75">
        <v>1</v>
      </c>
      <c r="D43" s="66" t="s">
        <v>121</v>
      </c>
      <c r="E43" s="228"/>
      <c r="F43" s="14" t="s">
        <v>123</v>
      </c>
      <c r="G43" s="105">
        <v>2</v>
      </c>
      <c r="H43" s="105">
        <v>2</v>
      </c>
      <c r="I43" s="106">
        <v>3</v>
      </c>
      <c r="J43" s="107"/>
      <c r="K43" s="105"/>
      <c r="L43" s="106"/>
      <c r="M43" s="107"/>
      <c r="N43" s="105"/>
      <c r="O43" s="106"/>
      <c r="P43" s="107"/>
      <c r="Q43" s="105"/>
      <c r="R43" s="106"/>
      <c r="S43" s="107"/>
      <c r="T43" s="105"/>
      <c r="U43" s="106"/>
      <c r="V43" s="107"/>
      <c r="W43" s="105"/>
      <c r="X43" s="106"/>
      <c r="Y43" s="107">
        <f t="shared" si="51"/>
        <v>2</v>
      </c>
      <c r="Z43" s="105">
        <f t="shared" si="51"/>
        <v>2</v>
      </c>
      <c r="AA43" s="106">
        <v>15</v>
      </c>
      <c r="AB43" s="107">
        <f t="shared" si="52"/>
        <v>30</v>
      </c>
      <c r="AC43" s="106">
        <f t="shared" si="53"/>
        <v>30</v>
      </c>
      <c r="AD43" s="106">
        <f t="shared" si="54"/>
        <v>60</v>
      </c>
      <c r="AE43" s="108">
        <f t="shared" si="55"/>
        <v>3</v>
      </c>
      <c r="AF43" s="106" t="s">
        <v>43</v>
      </c>
      <c r="AG43" s="15"/>
      <c r="AH43" s="12"/>
    </row>
    <row r="44" spans="1:34" x14ac:dyDescent="0.25">
      <c r="A44" s="13" t="s">
        <v>34</v>
      </c>
      <c r="B44" s="45" t="s">
        <v>35</v>
      </c>
      <c r="C44" s="45">
        <v>2</v>
      </c>
      <c r="D44" s="101" t="s">
        <v>124</v>
      </c>
      <c r="E44" s="228"/>
      <c r="F44" s="14" t="s">
        <v>125</v>
      </c>
      <c r="G44" s="105"/>
      <c r="H44" s="105"/>
      <c r="I44" s="106"/>
      <c r="J44" s="107">
        <v>1</v>
      </c>
      <c r="K44" s="105">
        <v>2</v>
      </c>
      <c r="L44" s="106">
        <v>3</v>
      </c>
      <c r="M44" s="107"/>
      <c r="N44" s="105"/>
      <c r="O44" s="106"/>
      <c r="P44" s="107"/>
      <c r="Q44" s="105"/>
      <c r="R44" s="106"/>
      <c r="S44" s="107"/>
      <c r="T44" s="105"/>
      <c r="U44" s="106"/>
      <c r="V44" s="107"/>
      <c r="W44" s="105"/>
      <c r="X44" s="106"/>
      <c r="Y44" s="107">
        <f t="shared" si="51"/>
        <v>1</v>
      </c>
      <c r="Z44" s="105">
        <f t="shared" si="51"/>
        <v>2</v>
      </c>
      <c r="AA44" s="106">
        <v>15</v>
      </c>
      <c r="AB44" s="107">
        <f t="shared" si="52"/>
        <v>15</v>
      </c>
      <c r="AC44" s="106">
        <f t="shared" si="53"/>
        <v>30</v>
      </c>
      <c r="AD44" s="106">
        <f t="shared" si="54"/>
        <v>45</v>
      </c>
      <c r="AE44" s="108">
        <f t="shared" si="55"/>
        <v>3</v>
      </c>
      <c r="AF44" s="106" t="s">
        <v>43</v>
      </c>
      <c r="AG44" s="130" t="s">
        <v>126</v>
      </c>
      <c r="AH44" s="142" t="s">
        <v>123</v>
      </c>
    </row>
    <row r="45" spans="1:34" x14ac:dyDescent="0.25">
      <c r="A45" s="13" t="s">
        <v>34</v>
      </c>
      <c r="B45" s="45" t="s">
        <v>44</v>
      </c>
      <c r="C45" s="45">
        <v>3</v>
      </c>
      <c r="D45" s="115" t="s">
        <v>127</v>
      </c>
      <c r="E45" s="228"/>
      <c r="F45" s="14" t="s">
        <v>128</v>
      </c>
      <c r="G45" s="105"/>
      <c r="H45" s="105"/>
      <c r="I45" s="106"/>
      <c r="J45" s="107"/>
      <c r="K45" s="105"/>
      <c r="L45" s="106"/>
      <c r="M45" s="107">
        <v>0</v>
      </c>
      <c r="N45" s="105">
        <v>2</v>
      </c>
      <c r="O45" s="106">
        <v>1</v>
      </c>
      <c r="P45" s="107"/>
      <c r="Q45" s="105"/>
      <c r="R45" s="106"/>
      <c r="S45" s="107"/>
      <c r="T45" s="105"/>
      <c r="U45" s="106"/>
      <c r="V45" s="107"/>
      <c r="W45" s="105"/>
      <c r="X45" s="106"/>
      <c r="Y45" s="107">
        <f t="shared" si="51"/>
        <v>0</v>
      </c>
      <c r="Z45" s="105">
        <f t="shared" si="51"/>
        <v>2</v>
      </c>
      <c r="AA45" s="106">
        <v>15</v>
      </c>
      <c r="AB45" s="107">
        <f t="shared" si="52"/>
        <v>0</v>
      </c>
      <c r="AC45" s="106">
        <f t="shared" si="53"/>
        <v>30</v>
      </c>
      <c r="AD45" s="105">
        <f t="shared" si="54"/>
        <v>30</v>
      </c>
      <c r="AE45" s="101">
        <f t="shared" si="55"/>
        <v>1</v>
      </c>
      <c r="AF45" s="106" t="s">
        <v>43</v>
      </c>
      <c r="AG45" s="130"/>
      <c r="AH45" s="142"/>
    </row>
    <row r="46" spans="1:34" ht="15.75" thickBot="1" x14ac:dyDescent="0.3">
      <c r="A46" s="119" t="s">
        <v>34</v>
      </c>
      <c r="B46" s="82" t="s">
        <v>44</v>
      </c>
      <c r="C46" s="120">
        <v>4</v>
      </c>
      <c r="D46" s="32" t="s">
        <v>129</v>
      </c>
      <c r="E46" s="222"/>
      <c r="F46" s="135" t="s">
        <v>130</v>
      </c>
      <c r="G46" s="105"/>
      <c r="H46" s="105"/>
      <c r="I46" s="106"/>
      <c r="J46" s="132"/>
      <c r="K46" s="99"/>
      <c r="L46" s="131"/>
      <c r="M46" s="132"/>
      <c r="N46" s="99"/>
      <c r="O46" s="131"/>
      <c r="P46" s="132">
        <v>0</v>
      </c>
      <c r="Q46" s="99">
        <v>1</v>
      </c>
      <c r="R46" s="131">
        <v>1</v>
      </c>
      <c r="S46" s="132"/>
      <c r="T46" s="99"/>
      <c r="U46" s="131"/>
      <c r="V46" s="132"/>
      <c r="W46" s="99"/>
      <c r="X46" s="131"/>
      <c r="Y46" s="132">
        <f t="shared" si="51"/>
        <v>0</v>
      </c>
      <c r="Z46" s="99">
        <f t="shared" si="51"/>
        <v>1</v>
      </c>
      <c r="AA46" s="131">
        <v>15</v>
      </c>
      <c r="AB46" s="132">
        <f t="shared" si="52"/>
        <v>0</v>
      </c>
      <c r="AC46" s="131">
        <f t="shared" si="53"/>
        <v>15</v>
      </c>
      <c r="AD46" s="99">
        <f t="shared" si="54"/>
        <v>15</v>
      </c>
      <c r="AE46" s="21">
        <f t="shared" si="55"/>
        <v>1</v>
      </c>
      <c r="AF46" s="131" t="s">
        <v>43</v>
      </c>
      <c r="AG46" s="134"/>
      <c r="AH46" s="144"/>
    </row>
    <row r="47" spans="1:34" ht="15.75" thickBot="1" x14ac:dyDescent="0.3">
      <c r="A47" s="70" t="s">
        <v>34</v>
      </c>
      <c r="B47" s="121"/>
      <c r="C47" s="45"/>
      <c r="D47" s="70"/>
      <c r="E47" s="45"/>
      <c r="F47" s="14" t="s">
        <v>131</v>
      </c>
      <c r="G47" s="149">
        <f t="shared" ref="G47:Z47" si="56">SUM(G42:G46)</f>
        <v>2</v>
      </c>
      <c r="H47" s="148">
        <f t="shared" si="56"/>
        <v>4</v>
      </c>
      <c r="I47" s="150">
        <f t="shared" si="56"/>
        <v>5</v>
      </c>
      <c r="J47" s="105">
        <f t="shared" si="56"/>
        <v>1</v>
      </c>
      <c r="K47" s="105">
        <f t="shared" si="56"/>
        <v>2</v>
      </c>
      <c r="L47" s="106">
        <f t="shared" si="56"/>
        <v>3</v>
      </c>
      <c r="M47" s="105">
        <f t="shared" si="56"/>
        <v>0</v>
      </c>
      <c r="N47" s="105">
        <f t="shared" si="56"/>
        <v>2</v>
      </c>
      <c r="O47" s="106">
        <f t="shared" si="56"/>
        <v>1</v>
      </c>
      <c r="P47" s="105">
        <f t="shared" si="56"/>
        <v>0</v>
      </c>
      <c r="Q47" s="105">
        <f t="shared" si="56"/>
        <v>1</v>
      </c>
      <c r="R47" s="106">
        <f t="shared" si="56"/>
        <v>1</v>
      </c>
      <c r="S47" s="105">
        <f t="shared" si="56"/>
        <v>0</v>
      </c>
      <c r="T47" s="105">
        <f t="shared" si="56"/>
        <v>0</v>
      </c>
      <c r="U47" s="106">
        <f t="shared" si="56"/>
        <v>0</v>
      </c>
      <c r="V47" s="105">
        <f t="shared" si="56"/>
        <v>0</v>
      </c>
      <c r="W47" s="105">
        <f t="shared" si="56"/>
        <v>0</v>
      </c>
      <c r="X47" s="106">
        <f t="shared" si="56"/>
        <v>0</v>
      </c>
      <c r="Y47" s="107">
        <f t="shared" si="56"/>
        <v>3</v>
      </c>
      <c r="Z47" s="107">
        <f t="shared" si="56"/>
        <v>9</v>
      </c>
      <c r="AA47" s="106" t="s">
        <v>59</v>
      </c>
      <c r="AB47" s="107">
        <f t="shared" ref="AB47:AE47" si="57">SUM(AB42:AB46)</f>
        <v>45</v>
      </c>
      <c r="AC47" s="106">
        <f t="shared" si="57"/>
        <v>135</v>
      </c>
      <c r="AD47" s="106">
        <f t="shared" si="57"/>
        <v>180</v>
      </c>
      <c r="AE47" s="106">
        <f t="shared" si="57"/>
        <v>10</v>
      </c>
      <c r="AF47" s="106"/>
      <c r="AG47" s="130"/>
      <c r="AH47" s="14"/>
    </row>
    <row r="48" spans="1:34" x14ac:dyDescent="0.25">
      <c r="A48" s="7" t="s">
        <v>34</v>
      </c>
      <c r="B48" s="45" t="s">
        <v>35</v>
      </c>
      <c r="C48" s="24">
        <v>2</v>
      </c>
      <c r="D48" s="20" t="s">
        <v>132</v>
      </c>
      <c r="E48" s="221" t="s">
        <v>133</v>
      </c>
      <c r="F48" s="25" t="s">
        <v>134</v>
      </c>
      <c r="G48" s="116"/>
      <c r="H48" s="116"/>
      <c r="I48" s="117"/>
      <c r="J48" s="9">
        <v>2</v>
      </c>
      <c r="K48" s="116">
        <v>2</v>
      </c>
      <c r="L48" s="117">
        <v>4</v>
      </c>
      <c r="M48" s="9"/>
      <c r="N48" s="116"/>
      <c r="O48" s="117"/>
      <c r="P48" s="9"/>
      <c r="Q48" s="116"/>
      <c r="R48" s="117"/>
      <c r="S48" s="9"/>
      <c r="T48" s="116"/>
      <c r="U48" s="117"/>
      <c r="V48" s="9"/>
      <c r="W48" s="116"/>
      <c r="X48" s="117"/>
      <c r="Y48" s="9">
        <f t="shared" ref="Y48:Z49" si="58">V48+S48+P48+M48+J48+G48</f>
        <v>2</v>
      </c>
      <c r="Z48" s="116">
        <f t="shared" si="58"/>
        <v>2</v>
      </c>
      <c r="AA48" s="117">
        <v>15</v>
      </c>
      <c r="AB48" s="9">
        <f t="shared" ref="AB48:AB49" si="59">Y48*AA48</f>
        <v>30</v>
      </c>
      <c r="AC48" s="117">
        <f t="shared" ref="AC48:AC49" si="60">Z48*AA48</f>
        <v>30</v>
      </c>
      <c r="AD48" s="117">
        <f t="shared" ref="AD48:AD49" si="61">SUM(AB48:AC48)</f>
        <v>60</v>
      </c>
      <c r="AE48" s="31">
        <f t="shared" ref="AE48:AE49" si="62">I48+L48+O48+R48+U48+X48</f>
        <v>4</v>
      </c>
      <c r="AF48" s="117" t="s">
        <v>43</v>
      </c>
      <c r="AG48" s="15"/>
      <c r="AH48" s="12"/>
    </row>
    <row r="49" spans="1:34" ht="15.75" thickBot="1" x14ac:dyDescent="0.3">
      <c r="A49" s="119" t="s">
        <v>34</v>
      </c>
      <c r="B49" s="120" t="s">
        <v>44</v>
      </c>
      <c r="C49" s="120">
        <v>3</v>
      </c>
      <c r="D49" s="71" t="s">
        <v>135</v>
      </c>
      <c r="E49" s="222"/>
      <c r="F49" s="135" t="s">
        <v>136</v>
      </c>
      <c r="G49" s="99"/>
      <c r="H49" s="99"/>
      <c r="I49" s="131"/>
      <c r="J49" s="132"/>
      <c r="K49" s="99"/>
      <c r="L49" s="131"/>
      <c r="M49" s="132">
        <v>2</v>
      </c>
      <c r="N49" s="99">
        <v>3</v>
      </c>
      <c r="O49" s="131">
        <v>5</v>
      </c>
      <c r="P49" s="132"/>
      <c r="Q49" s="99"/>
      <c r="R49" s="131"/>
      <c r="S49" s="132"/>
      <c r="T49" s="99"/>
      <c r="U49" s="131"/>
      <c r="V49" s="132"/>
      <c r="W49" s="99"/>
      <c r="X49" s="131"/>
      <c r="Y49" s="132">
        <f t="shared" si="58"/>
        <v>2</v>
      </c>
      <c r="Z49" s="99">
        <f t="shared" si="58"/>
        <v>3</v>
      </c>
      <c r="AA49" s="131">
        <v>15</v>
      </c>
      <c r="AB49" s="132">
        <f t="shared" si="59"/>
        <v>30</v>
      </c>
      <c r="AC49" s="131">
        <f t="shared" si="60"/>
        <v>45</v>
      </c>
      <c r="AD49" s="131">
        <f t="shared" si="61"/>
        <v>75</v>
      </c>
      <c r="AE49" s="172">
        <f t="shared" si="62"/>
        <v>5</v>
      </c>
      <c r="AF49" s="131" t="s">
        <v>43</v>
      </c>
      <c r="AG49" s="134" t="s">
        <v>132</v>
      </c>
      <c r="AH49" s="144" t="s">
        <v>137</v>
      </c>
    </row>
    <row r="50" spans="1:34" ht="15.75" thickBot="1" x14ac:dyDescent="0.3">
      <c r="A50" s="118" t="s">
        <v>34</v>
      </c>
      <c r="B50" s="124"/>
      <c r="C50" s="124"/>
      <c r="D50" s="118"/>
      <c r="E50" s="45"/>
      <c r="F50" s="14" t="s">
        <v>138</v>
      </c>
      <c r="G50" s="105">
        <f t="shared" ref="G50:Z50" si="63">SUM(G48:G49)</f>
        <v>0</v>
      </c>
      <c r="H50" s="107">
        <f t="shared" si="63"/>
        <v>0</v>
      </c>
      <c r="I50" s="107">
        <f t="shared" si="63"/>
        <v>0</v>
      </c>
      <c r="J50" s="107">
        <f t="shared" si="63"/>
        <v>2</v>
      </c>
      <c r="K50" s="107">
        <f t="shared" si="63"/>
        <v>2</v>
      </c>
      <c r="L50" s="107">
        <f t="shared" si="63"/>
        <v>4</v>
      </c>
      <c r="M50" s="107">
        <f t="shared" si="63"/>
        <v>2</v>
      </c>
      <c r="N50" s="107">
        <f t="shared" si="63"/>
        <v>3</v>
      </c>
      <c r="O50" s="107">
        <f t="shared" si="63"/>
        <v>5</v>
      </c>
      <c r="P50" s="107">
        <f t="shared" si="63"/>
        <v>0</v>
      </c>
      <c r="Q50" s="107">
        <f t="shared" si="63"/>
        <v>0</v>
      </c>
      <c r="R50" s="107">
        <f t="shared" si="63"/>
        <v>0</v>
      </c>
      <c r="S50" s="107">
        <f t="shared" si="63"/>
        <v>0</v>
      </c>
      <c r="T50" s="107">
        <f t="shared" si="63"/>
        <v>0</v>
      </c>
      <c r="U50" s="107">
        <f t="shared" si="63"/>
        <v>0</v>
      </c>
      <c r="V50" s="107">
        <f t="shared" si="63"/>
        <v>0</v>
      </c>
      <c r="W50" s="107">
        <f t="shared" si="63"/>
        <v>0</v>
      </c>
      <c r="X50" s="107">
        <f t="shared" si="63"/>
        <v>0</v>
      </c>
      <c r="Y50" s="107">
        <f t="shared" si="63"/>
        <v>4</v>
      </c>
      <c r="Z50" s="107">
        <f t="shared" si="63"/>
        <v>5</v>
      </c>
      <c r="AA50" s="106" t="s">
        <v>59</v>
      </c>
      <c r="AB50" s="107">
        <f t="shared" ref="AB50:AE50" si="64">SUM(AB48:AB49)</f>
        <v>60</v>
      </c>
      <c r="AC50" s="106">
        <f t="shared" si="64"/>
        <v>75</v>
      </c>
      <c r="AD50" s="106">
        <f t="shared" si="64"/>
        <v>135</v>
      </c>
      <c r="AE50" s="108">
        <f t="shared" si="64"/>
        <v>9</v>
      </c>
      <c r="AF50" s="106"/>
      <c r="AG50" s="130"/>
      <c r="AH50" s="14"/>
    </row>
    <row r="51" spans="1:34" ht="24" customHeight="1" x14ac:dyDescent="0.25">
      <c r="A51" s="45" t="s">
        <v>34</v>
      </c>
      <c r="B51" s="45" t="s">
        <v>44</v>
      </c>
      <c r="C51" s="24">
        <v>4</v>
      </c>
      <c r="D51" s="101" t="s">
        <v>139</v>
      </c>
      <c r="E51" s="221" t="s">
        <v>187</v>
      </c>
      <c r="F51" s="33" t="s">
        <v>140</v>
      </c>
      <c r="G51" s="177"/>
      <c r="H51" s="177"/>
      <c r="I51" s="34"/>
      <c r="J51" s="35"/>
      <c r="K51" s="177"/>
      <c r="L51" s="34"/>
      <c r="M51" s="36"/>
      <c r="N51" s="178"/>
      <c r="O51" s="37"/>
      <c r="P51" s="35">
        <v>1</v>
      </c>
      <c r="Q51" s="177">
        <v>2</v>
      </c>
      <c r="R51" s="34">
        <v>3</v>
      </c>
      <c r="S51" s="35"/>
      <c r="T51" s="177"/>
      <c r="U51" s="34"/>
      <c r="V51" s="35"/>
      <c r="W51" s="177"/>
      <c r="X51" s="34"/>
      <c r="Y51" s="35">
        <f t="shared" ref="Y51:Z51" si="65">V51+S51+P51+M51+J51+G51</f>
        <v>1</v>
      </c>
      <c r="Z51" s="177">
        <f t="shared" si="65"/>
        <v>2</v>
      </c>
      <c r="AA51" s="34">
        <v>15</v>
      </c>
      <c r="AB51" s="35">
        <f>Y51*AA51</f>
        <v>15</v>
      </c>
      <c r="AC51" s="34">
        <f>Z51*AA51</f>
        <v>30</v>
      </c>
      <c r="AD51" s="34">
        <f>SUM(AB51:AC51)</f>
        <v>45</v>
      </c>
      <c r="AE51" s="38">
        <f>I51+L51+O51+R51+U51+X51</f>
        <v>3</v>
      </c>
      <c r="AF51" s="34" t="s">
        <v>43</v>
      </c>
      <c r="AG51" s="15"/>
      <c r="AH51" s="25"/>
    </row>
    <row r="52" spans="1:34" ht="15.75" thickBot="1" x14ac:dyDescent="0.3">
      <c r="A52" s="45" t="s">
        <v>34</v>
      </c>
      <c r="B52" s="45"/>
      <c r="C52" s="45"/>
      <c r="D52" s="101"/>
      <c r="E52" s="228"/>
      <c r="F52" s="39" t="s">
        <v>141</v>
      </c>
      <c r="G52" s="179">
        <f t="shared" ref="G52:Z52" si="66">SUM(G51)</f>
        <v>0</v>
      </c>
      <c r="H52" s="180">
        <f t="shared" si="66"/>
        <v>0</v>
      </c>
      <c r="I52" s="180">
        <f t="shared" si="66"/>
        <v>0</v>
      </c>
      <c r="J52" s="180">
        <f t="shared" si="66"/>
        <v>0</v>
      </c>
      <c r="K52" s="180">
        <f t="shared" si="66"/>
        <v>0</v>
      </c>
      <c r="L52" s="180">
        <f t="shared" si="66"/>
        <v>0</v>
      </c>
      <c r="M52" s="180">
        <f t="shared" si="66"/>
        <v>0</v>
      </c>
      <c r="N52" s="180">
        <f t="shared" si="66"/>
        <v>0</v>
      </c>
      <c r="O52" s="180">
        <f t="shared" si="66"/>
        <v>0</v>
      </c>
      <c r="P52" s="180">
        <f t="shared" si="66"/>
        <v>1</v>
      </c>
      <c r="Q52" s="180">
        <f t="shared" si="66"/>
        <v>2</v>
      </c>
      <c r="R52" s="180">
        <f t="shared" si="66"/>
        <v>3</v>
      </c>
      <c r="S52" s="180">
        <f t="shared" si="66"/>
        <v>0</v>
      </c>
      <c r="T52" s="180">
        <f t="shared" si="66"/>
        <v>0</v>
      </c>
      <c r="U52" s="180">
        <f t="shared" si="66"/>
        <v>0</v>
      </c>
      <c r="V52" s="180">
        <f t="shared" si="66"/>
        <v>0</v>
      </c>
      <c r="W52" s="180">
        <f t="shared" si="66"/>
        <v>0</v>
      </c>
      <c r="X52" s="180">
        <f t="shared" si="66"/>
        <v>0</v>
      </c>
      <c r="Y52" s="180">
        <f t="shared" si="66"/>
        <v>1</v>
      </c>
      <c r="Z52" s="179">
        <f t="shared" si="66"/>
        <v>2</v>
      </c>
      <c r="AA52" s="40" t="s">
        <v>59</v>
      </c>
      <c r="AB52" s="180">
        <f t="shared" ref="AB52:AE52" si="67">SUM(AB51)</f>
        <v>15</v>
      </c>
      <c r="AC52" s="40">
        <f t="shared" si="67"/>
        <v>30</v>
      </c>
      <c r="AD52" s="40">
        <f t="shared" si="67"/>
        <v>45</v>
      </c>
      <c r="AE52" s="41">
        <f t="shared" si="67"/>
        <v>3</v>
      </c>
      <c r="AF52" s="40"/>
      <c r="AG52" s="130"/>
      <c r="AH52" s="14"/>
    </row>
    <row r="53" spans="1:34" ht="15.75" thickBot="1" x14ac:dyDescent="0.3">
      <c r="A53" s="120" t="s">
        <v>34</v>
      </c>
      <c r="B53" s="120" t="s">
        <v>35</v>
      </c>
      <c r="C53" s="120">
        <v>1</v>
      </c>
      <c r="D53" s="32" t="s">
        <v>142</v>
      </c>
      <c r="E53" s="222"/>
      <c r="F53" s="135" t="s">
        <v>143</v>
      </c>
      <c r="G53" s="99">
        <v>0</v>
      </c>
      <c r="H53" s="99">
        <v>4</v>
      </c>
      <c r="I53" s="131">
        <v>4</v>
      </c>
      <c r="J53" s="132"/>
      <c r="K53" s="99"/>
      <c r="L53" s="131"/>
      <c r="M53" s="161"/>
      <c r="N53" s="162"/>
      <c r="O53" s="163"/>
      <c r="P53" s="132"/>
      <c r="Q53" s="99"/>
      <c r="R53" s="131"/>
      <c r="S53" s="132"/>
      <c r="T53" s="99"/>
      <c r="U53" s="131"/>
      <c r="V53" s="132"/>
      <c r="W53" s="99"/>
      <c r="X53" s="131"/>
      <c r="Y53" s="35">
        <f t="shared" ref="Y53:Z53" si="68">G53+J53+M53+P53+S53+V53</f>
        <v>0</v>
      </c>
      <c r="Z53" s="177">
        <f t="shared" si="68"/>
        <v>4</v>
      </c>
      <c r="AA53" s="131">
        <v>15</v>
      </c>
      <c r="AB53" s="132">
        <f>AA53*Y53</f>
        <v>0</v>
      </c>
      <c r="AC53" s="131">
        <f>AA53*Z53</f>
        <v>60</v>
      </c>
      <c r="AD53" s="131">
        <f>SUM(AB53:AC53)</f>
        <v>60</v>
      </c>
      <c r="AE53" s="172">
        <f>I53+L53+O53+R53+U53+X53</f>
        <v>4</v>
      </c>
      <c r="AF53" s="131" t="s">
        <v>43</v>
      </c>
      <c r="AG53" s="181"/>
      <c r="AH53" s="182"/>
    </row>
    <row r="54" spans="1:34" ht="15.75" thickBot="1" x14ac:dyDescent="0.3">
      <c r="A54" s="70" t="s">
        <v>34</v>
      </c>
      <c r="B54" s="45"/>
      <c r="C54" s="45"/>
      <c r="D54" s="70"/>
      <c r="E54" s="45"/>
      <c r="F54" s="14" t="s">
        <v>144</v>
      </c>
      <c r="G54" s="105">
        <f t="shared" ref="G54:Z54" si="69">SUM(G53)</f>
        <v>0</v>
      </c>
      <c r="H54" s="107">
        <f t="shared" si="69"/>
        <v>4</v>
      </c>
      <c r="I54" s="107">
        <f t="shared" si="69"/>
        <v>4</v>
      </c>
      <c r="J54" s="107">
        <f t="shared" si="69"/>
        <v>0</v>
      </c>
      <c r="K54" s="107">
        <f t="shared" si="69"/>
        <v>0</v>
      </c>
      <c r="L54" s="107">
        <f t="shared" si="69"/>
        <v>0</v>
      </c>
      <c r="M54" s="107">
        <f t="shared" si="69"/>
        <v>0</v>
      </c>
      <c r="N54" s="107">
        <f t="shared" si="69"/>
        <v>0</v>
      </c>
      <c r="O54" s="107">
        <f t="shared" si="69"/>
        <v>0</v>
      </c>
      <c r="P54" s="107">
        <f t="shared" si="69"/>
        <v>0</v>
      </c>
      <c r="Q54" s="107">
        <f t="shared" si="69"/>
        <v>0</v>
      </c>
      <c r="R54" s="107">
        <f t="shared" si="69"/>
        <v>0</v>
      </c>
      <c r="S54" s="107">
        <f t="shared" si="69"/>
        <v>0</v>
      </c>
      <c r="T54" s="107">
        <f t="shared" si="69"/>
        <v>0</v>
      </c>
      <c r="U54" s="107">
        <f t="shared" si="69"/>
        <v>0</v>
      </c>
      <c r="V54" s="107">
        <f t="shared" si="69"/>
        <v>0</v>
      </c>
      <c r="W54" s="107">
        <f t="shared" si="69"/>
        <v>0</v>
      </c>
      <c r="X54" s="107">
        <f t="shared" si="69"/>
        <v>0</v>
      </c>
      <c r="Y54" s="107">
        <f t="shared" si="69"/>
        <v>0</v>
      </c>
      <c r="Z54" s="107">
        <f t="shared" si="69"/>
        <v>4</v>
      </c>
      <c r="AA54" s="106" t="s">
        <v>59</v>
      </c>
      <c r="AB54" s="107">
        <f t="shared" ref="AB54:AE54" si="70">SUM(AB53)</f>
        <v>0</v>
      </c>
      <c r="AC54" s="106">
        <f t="shared" si="70"/>
        <v>60</v>
      </c>
      <c r="AD54" s="106">
        <f t="shared" si="70"/>
        <v>60</v>
      </c>
      <c r="AE54" s="108">
        <f t="shared" si="70"/>
        <v>4</v>
      </c>
      <c r="AF54" s="106"/>
      <c r="AG54" s="130"/>
      <c r="AH54" s="14"/>
    </row>
    <row r="55" spans="1:34" ht="24" customHeight="1" x14ac:dyDescent="0.25">
      <c r="A55" s="7" t="s">
        <v>34</v>
      </c>
      <c r="B55" s="24" t="s">
        <v>35</v>
      </c>
      <c r="C55" s="24">
        <v>1</v>
      </c>
      <c r="D55" s="20" t="s">
        <v>145</v>
      </c>
      <c r="E55" s="221" t="s">
        <v>146</v>
      </c>
      <c r="F55" s="25" t="s">
        <v>147</v>
      </c>
      <c r="G55" s="116">
        <v>1</v>
      </c>
      <c r="H55" s="116">
        <v>2</v>
      </c>
      <c r="I55" s="117">
        <v>3</v>
      </c>
      <c r="J55" s="9"/>
      <c r="K55" s="116"/>
      <c r="L55" s="117"/>
      <c r="M55" s="9"/>
      <c r="N55" s="116"/>
      <c r="O55" s="117"/>
      <c r="P55" s="9"/>
      <c r="Q55" s="116"/>
      <c r="R55" s="117"/>
      <c r="S55" s="9"/>
      <c r="T55" s="116"/>
      <c r="U55" s="117"/>
      <c r="V55" s="9"/>
      <c r="W55" s="116"/>
      <c r="X55" s="117"/>
      <c r="Y55" s="9">
        <f t="shared" ref="Y55:Z56" si="71">V55+S55+P55+M55+J55+G55</f>
        <v>1</v>
      </c>
      <c r="Z55" s="116">
        <f t="shared" si="71"/>
        <v>2</v>
      </c>
      <c r="AA55" s="117">
        <v>15</v>
      </c>
      <c r="AB55" s="9">
        <f t="shared" ref="AB55:AB56" si="72">Y55*AA55</f>
        <v>15</v>
      </c>
      <c r="AC55" s="117">
        <f t="shared" ref="AC55:AC56" si="73">Z55*AA55</f>
        <v>30</v>
      </c>
      <c r="AD55" s="117">
        <f t="shared" ref="AD55:AD56" si="74">SUM(AB55:AC55)</f>
        <v>45</v>
      </c>
      <c r="AE55" s="31">
        <f t="shared" ref="AE55:AE56" si="75">I55+L55+O55+R55+U55+X55</f>
        <v>3</v>
      </c>
      <c r="AF55" s="117" t="s">
        <v>43</v>
      </c>
      <c r="AG55" s="15"/>
      <c r="AH55" s="25"/>
    </row>
    <row r="56" spans="1:34" ht="15.75" thickBot="1" x14ac:dyDescent="0.3">
      <c r="A56" s="170" t="s">
        <v>34</v>
      </c>
      <c r="B56" s="45" t="s">
        <v>35</v>
      </c>
      <c r="C56" s="45">
        <v>2</v>
      </c>
      <c r="D56" s="71" t="s">
        <v>148</v>
      </c>
      <c r="E56" s="222"/>
      <c r="F56" s="135" t="s">
        <v>149</v>
      </c>
      <c r="G56" s="99"/>
      <c r="H56" s="99"/>
      <c r="I56" s="131"/>
      <c r="J56" s="132">
        <v>1</v>
      </c>
      <c r="K56" s="99">
        <v>3</v>
      </c>
      <c r="L56" s="131">
        <v>4</v>
      </c>
      <c r="M56" s="132"/>
      <c r="N56" s="99"/>
      <c r="O56" s="131"/>
      <c r="P56" s="132"/>
      <c r="Q56" s="99"/>
      <c r="R56" s="131"/>
      <c r="S56" s="132"/>
      <c r="T56" s="99"/>
      <c r="U56" s="131"/>
      <c r="V56" s="132"/>
      <c r="W56" s="99"/>
      <c r="X56" s="131"/>
      <c r="Y56" s="132">
        <f t="shared" si="71"/>
        <v>1</v>
      </c>
      <c r="Z56" s="99">
        <f t="shared" si="71"/>
        <v>3</v>
      </c>
      <c r="AA56" s="131">
        <v>15</v>
      </c>
      <c r="AB56" s="132">
        <f t="shared" si="72"/>
        <v>15</v>
      </c>
      <c r="AC56" s="131">
        <f t="shared" si="73"/>
        <v>45</v>
      </c>
      <c r="AD56" s="131">
        <f t="shared" si="74"/>
        <v>60</v>
      </c>
      <c r="AE56" s="172">
        <f t="shared" si="75"/>
        <v>4</v>
      </c>
      <c r="AF56" s="131" t="s">
        <v>43</v>
      </c>
      <c r="AG56" s="134" t="s">
        <v>145</v>
      </c>
      <c r="AH56" s="135" t="s">
        <v>150</v>
      </c>
    </row>
    <row r="57" spans="1:34" x14ac:dyDescent="0.25">
      <c r="A57" s="114" t="s">
        <v>34</v>
      </c>
      <c r="B57" s="183"/>
      <c r="C57" s="83"/>
      <c r="D57" s="43"/>
      <c r="E57" s="43"/>
      <c r="F57" s="44" t="s">
        <v>151</v>
      </c>
      <c r="G57" s="110">
        <f t="shared" ref="G57:Z57" si="76">SUM(G55:G56)</f>
        <v>1</v>
      </c>
      <c r="H57" s="156">
        <f t="shared" si="76"/>
        <v>2</v>
      </c>
      <c r="I57" s="156">
        <f t="shared" si="76"/>
        <v>3</v>
      </c>
      <c r="J57" s="156">
        <f t="shared" si="76"/>
        <v>1</v>
      </c>
      <c r="K57" s="156">
        <f t="shared" si="76"/>
        <v>3</v>
      </c>
      <c r="L57" s="156">
        <f t="shared" si="76"/>
        <v>4</v>
      </c>
      <c r="M57" s="156">
        <f t="shared" si="76"/>
        <v>0</v>
      </c>
      <c r="N57" s="156">
        <f t="shared" si="76"/>
        <v>0</v>
      </c>
      <c r="O57" s="156">
        <f t="shared" si="76"/>
        <v>0</v>
      </c>
      <c r="P57" s="156">
        <f t="shared" si="76"/>
        <v>0</v>
      </c>
      <c r="Q57" s="156">
        <f t="shared" si="76"/>
        <v>0</v>
      </c>
      <c r="R57" s="156">
        <f t="shared" si="76"/>
        <v>0</v>
      </c>
      <c r="S57" s="156">
        <f t="shared" si="76"/>
        <v>0</v>
      </c>
      <c r="T57" s="156">
        <f t="shared" si="76"/>
        <v>0</v>
      </c>
      <c r="U57" s="156">
        <f t="shared" si="76"/>
        <v>0</v>
      </c>
      <c r="V57" s="156">
        <f t="shared" si="76"/>
        <v>0</v>
      </c>
      <c r="W57" s="156">
        <f t="shared" si="76"/>
        <v>0</v>
      </c>
      <c r="X57" s="156">
        <f t="shared" si="76"/>
        <v>0</v>
      </c>
      <c r="Y57" s="156">
        <f t="shared" si="76"/>
        <v>2</v>
      </c>
      <c r="Z57" s="156">
        <f t="shared" si="76"/>
        <v>5</v>
      </c>
      <c r="AA57" s="155" t="s">
        <v>59</v>
      </c>
      <c r="AB57" s="156">
        <f t="shared" ref="AB57:AE57" si="77">SUM(AB55:AB56)</f>
        <v>30</v>
      </c>
      <c r="AC57" s="155">
        <f t="shared" si="77"/>
        <v>75</v>
      </c>
      <c r="AD57" s="155">
        <f t="shared" si="77"/>
        <v>105</v>
      </c>
      <c r="AE57" s="155">
        <f t="shared" si="77"/>
        <v>7</v>
      </c>
      <c r="AF57" s="155"/>
      <c r="AG57" s="130"/>
      <c r="AH57" s="14"/>
    </row>
    <row r="58" spans="1:34" x14ac:dyDescent="0.25">
      <c r="A58" s="86" t="s">
        <v>34</v>
      </c>
      <c r="B58" s="184"/>
      <c r="C58" s="84"/>
      <c r="D58" s="242" t="s">
        <v>152</v>
      </c>
      <c r="E58" s="224"/>
      <c r="F58" s="243"/>
      <c r="G58" s="179">
        <f t="shared" ref="G58:Z58" si="78">G57+G54+G52+G50+G47+G41+G38+G34</f>
        <v>5</v>
      </c>
      <c r="H58" s="180">
        <f t="shared" si="78"/>
        <v>14</v>
      </c>
      <c r="I58" s="180">
        <f t="shared" si="78"/>
        <v>17</v>
      </c>
      <c r="J58" s="180">
        <f t="shared" si="78"/>
        <v>7</v>
      </c>
      <c r="K58" s="180">
        <f t="shared" si="78"/>
        <v>12</v>
      </c>
      <c r="L58" s="180">
        <f t="shared" si="78"/>
        <v>18</v>
      </c>
      <c r="M58" s="180">
        <f t="shared" si="78"/>
        <v>3</v>
      </c>
      <c r="N58" s="180">
        <f t="shared" si="78"/>
        <v>13</v>
      </c>
      <c r="O58" s="180">
        <f t="shared" si="78"/>
        <v>15</v>
      </c>
      <c r="P58" s="180">
        <f t="shared" si="78"/>
        <v>2</v>
      </c>
      <c r="Q58" s="180">
        <f t="shared" si="78"/>
        <v>4</v>
      </c>
      <c r="R58" s="180">
        <f t="shared" si="78"/>
        <v>6</v>
      </c>
      <c r="S58" s="180">
        <f t="shared" si="78"/>
        <v>0</v>
      </c>
      <c r="T58" s="180">
        <f t="shared" si="78"/>
        <v>0</v>
      </c>
      <c r="U58" s="180">
        <f t="shared" si="78"/>
        <v>0</v>
      </c>
      <c r="V58" s="180">
        <f t="shared" si="78"/>
        <v>0</v>
      </c>
      <c r="W58" s="180">
        <f t="shared" si="78"/>
        <v>0</v>
      </c>
      <c r="X58" s="180">
        <f t="shared" si="78"/>
        <v>0</v>
      </c>
      <c r="Y58" s="180">
        <f t="shared" si="78"/>
        <v>17</v>
      </c>
      <c r="Z58" s="180">
        <f t="shared" si="78"/>
        <v>43</v>
      </c>
      <c r="AA58" s="179" t="s">
        <v>59</v>
      </c>
      <c r="AB58" s="180">
        <f t="shared" ref="AB58:AE58" si="79">AB57+AB54+AB52+AB50+AB47+AB41+AB38+AB34</f>
        <v>255</v>
      </c>
      <c r="AC58" s="180">
        <f t="shared" si="79"/>
        <v>645</v>
      </c>
      <c r="AD58" s="180">
        <f t="shared" si="79"/>
        <v>900</v>
      </c>
      <c r="AE58" s="185">
        <f t="shared" si="79"/>
        <v>56</v>
      </c>
      <c r="AF58" s="40"/>
      <c r="AG58" s="130"/>
      <c r="AH58" s="14"/>
    </row>
    <row r="59" spans="1:34" ht="15.75" thickBot="1" x14ac:dyDescent="0.3">
      <c r="A59" s="186" t="s">
        <v>34</v>
      </c>
      <c r="B59" s="186"/>
      <c r="C59" s="186"/>
      <c r="D59" s="244" t="s">
        <v>153</v>
      </c>
      <c r="E59" s="245"/>
      <c r="F59" s="246"/>
      <c r="G59" s="158">
        <f t="shared" ref="G59:Z59" si="80">G58+G29</f>
        <v>11</v>
      </c>
      <c r="H59" s="157">
        <f t="shared" si="80"/>
        <v>17</v>
      </c>
      <c r="I59" s="157">
        <f t="shared" si="80"/>
        <v>25</v>
      </c>
      <c r="J59" s="157">
        <f t="shared" si="80"/>
        <v>12</v>
      </c>
      <c r="K59" s="157">
        <f t="shared" si="80"/>
        <v>19</v>
      </c>
      <c r="L59" s="157">
        <f t="shared" si="80"/>
        <v>29</v>
      </c>
      <c r="M59" s="157">
        <f t="shared" si="80"/>
        <v>9</v>
      </c>
      <c r="N59" s="157">
        <f t="shared" si="80"/>
        <v>15</v>
      </c>
      <c r="O59" s="157">
        <f t="shared" si="80"/>
        <v>24</v>
      </c>
      <c r="P59" s="157">
        <f t="shared" si="80"/>
        <v>6</v>
      </c>
      <c r="Q59" s="157">
        <f t="shared" si="80"/>
        <v>6</v>
      </c>
      <c r="R59" s="157">
        <f t="shared" si="80"/>
        <v>12</v>
      </c>
      <c r="S59" s="157">
        <f t="shared" si="80"/>
        <v>4</v>
      </c>
      <c r="T59" s="157">
        <f t="shared" si="80"/>
        <v>1</v>
      </c>
      <c r="U59" s="157">
        <f t="shared" si="80"/>
        <v>5</v>
      </c>
      <c r="V59" s="157">
        <f t="shared" si="80"/>
        <v>2</v>
      </c>
      <c r="W59" s="157">
        <f t="shared" si="80"/>
        <v>3</v>
      </c>
      <c r="X59" s="157">
        <f t="shared" si="80"/>
        <v>4</v>
      </c>
      <c r="Y59" s="157">
        <f t="shared" si="80"/>
        <v>44</v>
      </c>
      <c r="Z59" s="157">
        <f t="shared" si="80"/>
        <v>61</v>
      </c>
      <c r="AA59" s="187" t="s">
        <v>59</v>
      </c>
      <c r="AB59" s="157">
        <f t="shared" ref="AB59:AE59" si="81">AB58+AB29</f>
        <v>660</v>
      </c>
      <c r="AC59" s="61">
        <f t="shared" si="81"/>
        <v>915</v>
      </c>
      <c r="AD59" s="62">
        <f t="shared" si="81"/>
        <v>1575</v>
      </c>
      <c r="AE59" s="62">
        <f t="shared" si="81"/>
        <v>99</v>
      </c>
      <c r="AF59" s="63"/>
      <c r="AG59" s="188"/>
      <c r="AH59" s="189"/>
    </row>
    <row r="60" spans="1:34" ht="24" customHeight="1" x14ac:dyDescent="0.25">
      <c r="A60" s="45" t="s">
        <v>34</v>
      </c>
      <c r="B60" s="69" t="s">
        <v>35</v>
      </c>
      <c r="C60" s="69">
        <v>1</v>
      </c>
      <c r="D60" s="190" t="s">
        <v>193</v>
      </c>
      <c r="E60" s="221" t="s">
        <v>194</v>
      </c>
      <c r="F60" s="191" t="s">
        <v>195</v>
      </c>
      <c r="G60" s="107">
        <v>0</v>
      </c>
      <c r="H60" s="105">
        <v>4</v>
      </c>
      <c r="I60" s="106">
        <v>5</v>
      </c>
      <c r="J60" s="107"/>
      <c r="K60" s="105"/>
      <c r="L60" s="106"/>
      <c r="M60" s="107"/>
      <c r="N60" s="105"/>
      <c r="O60" s="106"/>
      <c r="P60" s="107"/>
      <c r="Q60" s="105"/>
      <c r="R60" s="106"/>
      <c r="S60" s="107"/>
      <c r="T60" s="105"/>
      <c r="U60" s="106"/>
      <c r="V60" s="107"/>
      <c r="W60" s="105"/>
      <c r="X60" s="106"/>
      <c r="Y60" s="107">
        <f t="shared" ref="Y60:Z70" si="82">V60+S60+P60+M60+J60+G60</f>
        <v>0</v>
      </c>
      <c r="Z60" s="105">
        <f t="shared" si="82"/>
        <v>4</v>
      </c>
      <c r="AA60" s="105">
        <v>15</v>
      </c>
      <c r="AB60" s="107">
        <f t="shared" ref="AB60:AB69" si="83">Y60*AA60</f>
        <v>0</v>
      </c>
      <c r="AC60" s="105">
        <f t="shared" ref="AC60:AC69" si="84">Z60*AA60</f>
        <v>60</v>
      </c>
      <c r="AD60" s="107">
        <f t="shared" ref="AD60:AD69" si="85">SUM(AB60:AC60)</f>
        <v>60</v>
      </c>
      <c r="AE60" s="106">
        <f t="shared" ref="AE60:AE69" si="86">I60+L60+O60+R60+U60+X60</f>
        <v>5</v>
      </c>
      <c r="AF60" s="106" t="s">
        <v>43</v>
      </c>
      <c r="AG60" s="57"/>
      <c r="AH60" s="12"/>
    </row>
    <row r="61" spans="1:34" ht="27.75" customHeight="1" x14ac:dyDescent="0.25">
      <c r="A61" s="192" t="s">
        <v>34</v>
      </c>
      <c r="B61" s="193" t="s">
        <v>35</v>
      </c>
      <c r="C61" s="193">
        <v>2</v>
      </c>
      <c r="D61" s="194" t="s">
        <v>196</v>
      </c>
      <c r="E61" s="247"/>
      <c r="F61" s="195" t="s">
        <v>197</v>
      </c>
      <c r="G61" s="107"/>
      <c r="H61" s="105"/>
      <c r="I61" s="106"/>
      <c r="J61" s="107">
        <v>0</v>
      </c>
      <c r="K61" s="105">
        <v>3</v>
      </c>
      <c r="L61" s="106">
        <v>3</v>
      </c>
      <c r="M61" s="107"/>
      <c r="N61" s="105"/>
      <c r="O61" s="106"/>
      <c r="P61" s="107"/>
      <c r="Q61" s="105"/>
      <c r="R61" s="106"/>
      <c r="S61" s="107"/>
      <c r="T61" s="105"/>
      <c r="U61" s="106"/>
      <c r="V61" s="107"/>
      <c r="W61" s="105"/>
      <c r="X61" s="106"/>
      <c r="Y61" s="107">
        <f t="shared" si="82"/>
        <v>0</v>
      </c>
      <c r="Z61" s="105">
        <f t="shared" si="82"/>
        <v>3</v>
      </c>
      <c r="AA61" s="105">
        <v>15</v>
      </c>
      <c r="AB61" s="107">
        <f t="shared" si="83"/>
        <v>0</v>
      </c>
      <c r="AC61" s="105">
        <f t="shared" si="84"/>
        <v>45</v>
      </c>
      <c r="AD61" s="107">
        <f t="shared" si="85"/>
        <v>45</v>
      </c>
      <c r="AE61" s="106">
        <f t="shared" si="86"/>
        <v>3</v>
      </c>
      <c r="AF61" s="106" t="s">
        <v>43</v>
      </c>
      <c r="AG61" s="169"/>
      <c r="AH61" s="142"/>
    </row>
    <row r="62" spans="1:34" ht="24" customHeight="1" x14ac:dyDescent="0.25">
      <c r="A62" s="45" t="s">
        <v>34</v>
      </c>
      <c r="B62" s="45" t="s">
        <v>44</v>
      </c>
      <c r="C62" s="69">
        <v>3</v>
      </c>
      <c r="D62" s="190" t="s">
        <v>198</v>
      </c>
      <c r="E62" s="237" t="s">
        <v>199</v>
      </c>
      <c r="F62" s="195" t="s">
        <v>200</v>
      </c>
      <c r="G62" s="107"/>
      <c r="H62" s="105"/>
      <c r="I62" s="106"/>
      <c r="J62" s="107"/>
      <c r="K62" s="105"/>
      <c r="L62" s="106"/>
      <c r="M62" s="107">
        <v>0</v>
      </c>
      <c r="N62" s="105">
        <v>3</v>
      </c>
      <c r="O62" s="106">
        <v>3</v>
      </c>
      <c r="P62" s="107"/>
      <c r="Q62" s="105"/>
      <c r="R62" s="106"/>
      <c r="S62" s="107"/>
      <c r="T62" s="105"/>
      <c r="U62" s="106"/>
      <c r="V62" s="107"/>
      <c r="W62" s="105"/>
      <c r="X62" s="106"/>
      <c r="Y62" s="107">
        <f t="shared" si="82"/>
        <v>0</v>
      </c>
      <c r="Z62" s="105">
        <f t="shared" si="82"/>
        <v>3</v>
      </c>
      <c r="AA62" s="105">
        <v>15</v>
      </c>
      <c r="AB62" s="107">
        <f t="shared" si="83"/>
        <v>0</v>
      </c>
      <c r="AC62" s="105">
        <f t="shared" si="84"/>
        <v>45</v>
      </c>
      <c r="AD62" s="107">
        <f t="shared" si="85"/>
        <v>45</v>
      </c>
      <c r="AE62" s="106">
        <f t="shared" si="86"/>
        <v>3</v>
      </c>
      <c r="AF62" s="106" t="s">
        <v>43</v>
      </c>
      <c r="AG62" s="196"/>
      <c r="AH62" s="197"/>
    </row>
    <row r="63" spans="1:34" x14ac:dyDescent="0.25">
      <c r="A63" s="45" t="s">
        <v>34</v>
      </c>
      <c r="B63" s="45" t="s">
        <v>44</v>
      </c>
      <c r="C63" s="69">
        <v>4</v>
      </c>
      <c r="D63" s="152" t="s">
        <v>201</v>
      </c>
      <c r="E63" s="239"/>
      <c r="F63" s="195" t="s">
        <v>202</v>
      </c>
      <c r="G63" s="107"/>
      <c r="H63" s="105"/>
      <c r="I63" s="106"/>
      <c r="J63" s="107"/>
      <c r="K63" s="105"/>
      <c r="L63" s="106"/>
      <c r="M63" s="107"/>
      <c r="N63" s="105"/>
      <c r="O63" s="106"/>
      <c r="P63" s="107">
        <v>0</v>
      </c>
      <c r="Q63" s="105">
        <v>3</v>
      </c>
      <c r="R63" s="106">
        <v>3</v>
      </c>
      <c r="S63" s="107"/>
      <c r="T63" s="105"/>
      <c r="U63" s="106"/>
      <c r="V63" s="107"/>
      <c r="W63" s="105"/>
      <c r="X63" s="106"/>
      <c r="Y63" s="107">
        <f t="shared" si="82"/>
        <v>0</v>
      </c>
      <c r="Z63" s="105">
        <f t="shared" si="82"/>
        <v>3</v>
      </c>
      <c r="AA63" s="105">
        <v>15</v>
      </c>
      <c r="AB63" s="107">
        <f t="shared" si="83"/>
        <v>0</v>
      </c>
      <c r="AC63" s="105">
        <f t="shared" si="84"/>
        <v>45</v>
      </c>
      <c r="AD63" s="107">
        <f t="shared" si="85"/>
        <v>45</v>
      </c>
      <c r="AE63" s="106">
        <f t="shared" si="86"/>
        <v>3</v>
      </c>
      <c r="AF63" s="106" t="s">
        <v>43</v>
      </c>
      <c r="AG63" s="198"/>
      <c r="AH63" s="199"/>
    </row>
    <row r="64" spans="1:34" x14ac:dyDescent="0.25">
      <c r="A64" s="192" t="s">
        <v>34</v>
      </c>
      <c r="B64" s="193" t="s">
        <v>55</v>
      </c>
      <c r="C64" s="193">
        <v>5</v>
      </c>
      <c r="D64" s="194" t="s">
        <v>203</v>
      </c>
      <c r="E64" s="238"/>
      <c r="F64" s="195" t="s">
        <v>204</v>
      </c>
      <c r="G64" s="107"/>
      <c r="H64" s="105"/>
      <c r="I64" s="106"/>
      <c r="J64" s="107"/>
      <c r="K64" s="105"/>
      <c r="L64" s="106"/>
      <c r="M64" s="107"/>
      <c r="N64" s="105"/>
      <c r="O64" s="106"/>
      <c r="P64" s="107"/>
      <c r="Q64" s="105"/>
      <c r="R64" s="106"/>
      <c r="S64" s="107">
        <v>0</v>
      </c>
      <c r="T64" s="105">
        <v>3</v>
      </c>
      <c r="U64" s="106">
        <v>5</v>
      </c>
      <c r="V64" s="107"/>
      <c r="W64" s="105"/>
      <c r="X64" s="106"/>
      <c r="Y64" s="107">
        <f t="shared" si="82"/>
        <v>0</v>
      </c>
      <c r="Z64" s="105">
        <f t="shared" si="82"/>
        <v>3</v>
      </c>
      <c r="AA64" s="105">
        <v>15</v>
      </c>
      <c r="AB64" s="107">
        <f t="shared" si="83"/>
        <v>0</v>
      </c>
      <c r="AC64" s="105">
        <f t="shared" si="84"/>
        <v>45</v>
      </c>
      <c r="AD64" s="107">
        <f t="shared" si="85"/>
        <v>45</v>
      </c>
      <c r="AE64" s="106">
        <f t="shared" si="86"/>
        <v>5</v>
      </c>
      <c r="AF64" s="106" t="s">
        <v>39</v>
      </c>
      <c r="AG64" s="198"/>
      <c r="AH64" s="199"/>
    </row>
    <row r="65" spans="1:34" ht="36" customHeight="1" x14ac:dyDescent="0.25">
      <c r="A65" s="45" t="s">
        <v>34</v>
      </c>
      <c r="B65" s="45" t="s">
        <v>44</v>
      </c>
      <c r="C65" s="69">
        <v>4</v>
      </c>
      <c r="D65" s="190" t="s">
        <v>205</v>
      </c>
      <c r="E65" s="237" t="s">
        <v>206</v>
      </c>
      <c r="F65" s="195" t="s">
        <v>207</v>
      </c>
      <c r="G65" s="107"/>
      <c r="H65" s="105"/>
      <c r="I65" s="106"/>
      <c r="J65" s="107"/>
      <c r="K65" s="105"/>
      <c r="L65" s="106"/>
      <c r="M65" s="107"/>
      <c r="N65" s="105"/>
      <c r="O65" s="106"/>
      <c r="P65" s="107">
        <v>1</v>
      </c>
      <c r="Q65" s="105">
        <v>3</v>
      </c>
      <c r="R65" s="106">
        <v>5</v>
      </c>
      <c r="S65" s="107"/>
      <c r="T65" s="105"/>
      <c r="U65" s="106"/>
      <c r="V65" s="107"/>
      <c r="W65" s="105"/>
      <c r="X65" s="106"/>
      <c r="Y65" s="107">
        <f t="shared" si="82"/>
        <v>1</v>
      </c>
      <c r="Z65" s="105">
        <f t="shared" si="82"/>
        <v>3</v>
      </c>
      <c r="AA65" s="105">
        <v>15</v>
      </c>
      <c r="AB65" s="107">
        <f t="shared" si="83"/>
        <v>15</v>
      </c>
      <c r="AC65" s="105">
        <f t="shared" si="84"/>
        <v>45</v>
      </c>
      <c r="AD65" s="107">
        <f t="shared" si="85"/>
        <v>60</v>
      </c>
      <c r="AE65" s="106">
        <f t="shared" si="86"/>
        <v>5</v>
      </c>
      <c r="AF65" s="106" t="s">
        <v>43</v>
      </c>
      <c r="AG65" s="198"/>
      <c r="AH65" s="199"/>
    </row>
    <row r="66" spans="1:34" ht="34.5" customHeight="1" x14ac:dyDescent="0.25">
      <c r="A66" s="192" t="s">
        <v>34</v>
      </c>
      <c r="B66" s="192" t="s">
        <v>44</v>
      </c>
      <c r="C66" s="193">
        <v>4</v>
      </c>
      <c r="D66" s="200" t="s">
        <v>208</v>
      </c>
      <c r="E66" s="238"/>
      <c r="F66" s="195" t="s">
        <v>209</v>
      </c>
      <c r="G66" s="107"/>
      <c r="H66" s="105"/>
      <c r="I66" s="106"/>
      <c r="J66" s="107"/>
      <c r="K66" s="105"/>
      <c r="L66" s="106"/>
      <c r="M66" s="107"/>
      <c r="N66" s="105"/>
      <c r="O66" s="106"/>
      <c r="P66" s="107">
        <v>0</v>
      </c>
      <c r="Q66" s="105">
        <v>4</v>
      </c>
      <c r="R66" s="106">
        <v>4</v>
      </c>
      <c r="S66" s="107"/>
      <c r="T66" s="105"/>
      <c r="U66" s="106"/>
      <c r="V66" s="107"/>
      <c r="W66" s="105"/>
      <c r="X66" s="106"/>
      <c r="Y66" s="107">
        <f t="shared" si="82"/>
        <v>0</v>
      </c>
      <c r="Z66" s="105">
        <f t="shared" si="82"/>
        <v>4</v>
      </c>
      <c r="AA66" s="105">
        <v>15</v>
      </c>
      <c r="AB66" s="107">
        <f t="shared" si="83"/>
        <v>0</v>
      </c>
      <c r="AC66" s="105">
        <f t="shared" si="84"/>
        <v>60</v>
      </c>
      <c r="AD66" s="107">
        <f t="shared" si="85"/>
        <v>60</v>
      </c>
      <c r="AE66" s="106">
        <f t="shared" si="86"/>
        <v>4</v>
      </c>
      <c r="AF66" s="106" t="s">
        <v>39</v>
      </c>
      <c r="AG66" s="198"/>
      <c r="AH66" s="199"/>
    </row>
    <row r="67" spans="1:34" ht="24" customHeight="1" x14ac:dyDescent="0.25">
      <c r="A67" s="45" t="s">
        <v>34</v>
      </c>
      <c r="B67" s="45" t="s">
        <v>44</v>
      </c>
      <c r="C67" s="45">
        <v>4</v>
      </c>
      <c r="D67" s="190" t="s">
        <v>210</v>
      </c>
      <c r="E67" s="237" t="s">
        <v>211</v>
      </c>
      <c r="F67" s="195" t="s">
        <v>212</v>
      </c>
      <c r="G67" s="107"/>
      <c r="H67" s="105"/>
      <c r="I67" s="106"/>
      <c r="J67" s="107"/>
      <c r="K67" s="105"/>
      <c r="L67" s="106"/>
      <c r="M67" s="107"/>
      <c r="N67" s="105"/>
      <c r="O67" s="106"/>
      <c r="P67" s="107">
        <v>2</v>
      </c>
      <c r="Q67" s="105">
        <v>0</v>
      </c>
      <c r="R67" s="106">
        <v>3</v>
      </c>
      <c r="S67" s="107"/>
      <c r="T67" s="105"/>
      <c r="U67" s="106"/>
      <c r="V67" s="107"/>
      <c r="W67" s="105"/>
      <c r="X67" s="106"/>
      <c r="Y67" s="107">
        <f t="shared" si="82"/>
        <v>2</v>
      </c>
      <c r="Z67" s="105">
        <f t="shared" si="82"/>
        <v>0</v>
      </c>
      <c r="AA67" s="105">
        <v>15</v>
      </c>
      <c r="AB67" s="107">
        <f t="shared" si="83"/>
        <v>30</v>
      </c>
      <c r="AC67" s="105">
        <f t="shared" si="84"/>
        <v>0</v>
      </c>
      <c r="AD67" s="107">
        <f t="shared" si="85"/>
        <v>30</v>
      </c>
      <c r="AE67" s="106">
        <f t="shared" si="86"/>
        <v>3</v>
      </c>
      <c r="AF67" s="106" t="s">
        <v>43</v>
      </c>
      <c r="AG67" s="198"/>
      <c r="AH67" s="199"/>
    </row>
    <row r="68" spans="1:34" x14ac:dyDescent="0.25">
      <c r="A68" s="45" t="s">
        <v>34</v>
      </c>
      <c r="B68" s="45" t="s">
        <v>55</v>
      </c>
      <c r="C68" s="45">
        <v>5</v>
      </c>
      <c r="D68" s="152" t="s">
        <v>213</v>
      </c>
      <c r="E68" s="239"/>
      <c r="F68" s="195" t="s">
        <v>214</v>
      </c>
      <c r="G68" s="107"/>
      <c r="H68" s="105"/>
      <c r="I68" s="106"/>
      <c r="J68" s="107"/>
      <c r="K68" s="105"/>
      <c r="L68" s="106"/>
      <c r="M68" s="107"/>
      <c r="N68" s="105"/>
      <c r="O68" s="106"/>
      <c r="P68" s="107"/>
      <c r="Q68" s="105"/>
      <c r="R68" s="106"/>
      <c r="S68" s="107">
        <v>0</v>
      </c>
      <c r="T68" s="105">
        <v>2</v>
      </c>
      <c r="U68" s="106">
        <v>3</v>
      </c>
      <c r="V68" s="107"/>
      <c r="W68" s="105"/>
      <c r="X68" s="106"/>
      <c r="Y68" s="107">
        <f t="shared" si="82"/>
        <v>0</v>
      </c>
      <c r="Z68" s="105">
        <f t="shared" si="82"/>
        <v>2</v>
      </c>
      <c r="AA68" s="105">
        <v>15</v>
      </c>
      <c r="AB68" s="107">
        <f t="shared" si="83"/>
        <v>0</v>
      </c>
      <c r="AC68" s="105">
        <f t="shared" si="84"/>
        <v>30</v>
      </c>
      <c r="AD68" s="107">
        <f t="shared" si="85"/>
        <v>30</v>
      </c>
      <c r="AE68" s="106">
        <f t="shared" si="86"/>
        <v>3</v>
      </c>
      <c r="AF68" s="106" t="s">
        <v>39</v>
      </c>
      <c r="AG68" s="198"/>
      <c r="AH68" s="199"/>
    </row>
    <row r="69" spans="1:34" ht="15.75" thickBot="1" x14ac:dyDescent="0.3">
      <c r="A69" s="45" t="s">
        <v>34</v>
      </c>
      <c r="B69" s="45" t="s">
        <v>55</v>
      </c>
      <c r="C69" s="45">
        <v>5</v>
      </c>
      <c r="D69" s="194" t="s">
        <v>215</v>
      </c>
      <c r="E69" s="238"/>
      <c r="F69" s="195" t="s">
        <v>216</v>
      </c>
      <c r="G69" s="107"/>
      <c r="H69" s="105"/>
      <c r="I69" s="106"/>
      <c r="J69" s="107"/>
      <c r="K69" s="105"/>
      <c r="L69" s="106"/>
      <c r="M69" s="107"/>
      <c r="N69" s="105"/>
      <c r="O69" s="106"/>
      <c r="P69" s="107"/>
      <c r="Q69" s="105"/>
      <c r="R69" s="106"/>
      <c r="S69" s="107">
        <v>2</v>
      </c>
      <c r="T69" s="105">
        <v>0</v>
      </c>
      <c r="U69" s="106">
        <v>2</v>
      </c>
      <c r="V69" s="107"/>
      <c r="W69" s="105"/>
      <c r="X69" s="106"/>
      <c r="Y69" s="107">
        <f t="shared" si="82"/>
        <v>2</v>
      </c>
      <c r="Z69" s="105">
        <f t="shared" si="82"/>
        <v>0</v>
      </c>
      <c r="AA69" s="105">
        <v>15</v>
      </c>
      <c r="AB69" s="107">
        <f t="shared" si="83"/>
        <v>30</v>
      </c>
      <c r="AC69" s="105">
        <f t="shared" si="84"/>
        <v>0</v>
      </c>
      <c r="AD69" s="156">
        <f t="shared" si="85"/>
        <v>30</v>
      </c>
      <c r="AE69" s="155">
        <f t="shared" si="86"/>
        <v>2</v>
      </c>
      <c r="AF69" s="131" t="s">
        <v>39</v>
      </c>
      <c r="AG69" s="201"/>
      <c r="AH69" s="202"/>
    </row>
    <row r="70" spans="1:34" ht="15.75" thickBot="1" x14ac:dyDescent="0.3">
      <c r="A70" s="186" t="s">
        <v>34</v>
      </c>
      <c r="B70" s="186" t="s">
        <v>55</v>
      </c>
      <c r="C70" s="186">
        <v>5</v>
      </c>
      <c r="D70" s="203" t="s">
        <v>217</v>
      </c>
      <c r="E70" s="65"/>
      <c r="F70" s="204" t="s">
        <v>218</v>
      </c>
      <c r="G70" s="157"/>
      <c r="H70" s="158"/>
      <c r="I70" s="187"/>
      <c r="J70" s="157"/>
      <c r="K70" s="158"/>
      <c r="L70" s="187"/>
      <c r="M70" s="157"/>
      <c r="N70" s="158"/>
      <c r="O70" s="187"/>
      <c r="P70" s="157"/>
      <c r="Q70" s="158"/>
      <c r="R70" s="187"/>
      <c r="S70" s="157">
        <v>0</v>
      </c>
      <c r="T70" s="158">
        <v>0</v>
      </c>
      <c r="U70" s="187">
        <v>0</v>
      </c>
      <c r="V70" s="157"/>
      <c r="W70" s="158"/>
      <c r="X70" s="187"/>
      <c r="Y70" s="157">
        <f t="shared" si="82"/>
        <v>0</v>
      </c>
      <c r="Z70" s="158">
        <f t="shared" si="82"/>
        <v>0</v>
      </c>
      <c r="AA70" s="187"/>
      <c r="AB70" s="158"/>
      <c r="AC70" s="187"/>
      <c r="AD70" s="205"/>
      <c r="AE70" s="206">
        <f>SUM(AC70:AD70)</f>
        <v>0</v>
      </c>
      <c r="AF70" s="42" t="s">
        <v>188</v>
      </c>
      <c r="AG70" s="64"/>
      <c r="AH70" s="199"/>
    </row>
    <row r="71" spans="1:34" ht="15.75" thickBot="1" x14ac:dyDescent="0.3">
      <c r="A71" s="120"/>
      <c r="B71" s="120"/>
      <c r="C71" s="120"/>
      <c r="D71" s="240" t="s">
        <v>219</v>
      </c>
      <c r="E71" s="241"/>
      <c r="F71" s="241"/>
      <c r="G71" s="99">
        <f t="shared" ref="G71:AA71" si="87">SUM(G60:G70)</f>
        <v>0</v>
      </c>
      <c r="H71" s="99">
        <f t="shared" si="87"/>
        <v>4</v>
      </c>
      <c r="I71" s="99">
        <f t="shared" si="87"/>
        <v>5</v>
      </c>
      <c r="J71" s="99">
        <f t="shared" si="87"/>
        <v>0</v>
      </c>
      <c r="K71" s="99">
        <f t="shared" si="87"/>
        <v>3</v>
      </c>
      <c r="L71" s="99">
        <f t="shared" si="87"/>
        <v>3</v>
      </c>
      <c r="M71" s="99">
        <f t="shared" si="87"/>
        <v>0</v>
      </c>
      <c r="N71" s="99">
        <f t="shared" si="87"/>
        <v>3</v>
      </c>
      <c r="O71" s="99">
        <f t="shared" si="87"/>
        <v>3</v>
      </c>
      <c r="P71" s="99">
        <f t="shared" si="87"/>
        <v>3</v>
      </c>
      <c r="Q71" s="99">
        <f t="shared" si="87"/>
        <v>10</v>
      </c>
      <c r="R71" s="99">
        <f t="shared" si="87"/>
        <v>15</v>
      </c>
      <c r="S71" s="99">
        <f t="shared" si="87"/>
        <v>2</v>
      </c>
      <c r="T71" s="99">
        <f t="shared" si="87"/>
        <v>5</v>
      </c>
      <c r="U71" s="99">
        <f t="shared" si="87"/>
        <v>10</v>
      </c>
      <c r="V71" s="99">
        <f t="shared" si="87"/>
        <v>0</v>
      </c>
      <c r="W71" s="99">
        <f t="shared" si="87"/>
        <v>0</v>
      </c>
      <c r="X71" s="99">
        <f t="shared" si="87"/>
        <v>0</v>
      </c>
      <c r="Y71" s="99">
        <f t="shared" si="87"/>
        <v>5</v>
      </c>
      <c r="Z71" s="99">
        <f t="shared" si="87"/>
        <v>25</v>
      </c>
      <c r="AA71" s="99">
        <f t="shared" si="87"/>
        <v>150</v>
      </c>
      <c r="AB71" s="99">
        <f t="shared" ref="AB71:AE71" si="88">SUM(AB60:AB69)</f>
        <v>75</v>
      </c>
      <c r="AC71" s="99">
        <f t="shared" si="88"/>
        <v>375</v>
      </c>
      <c r="AD71" s="99">
        <f t="shared" si="88"/>
        <v>450</v>
      </c>
      <c r="AE71" s="99">
        <f t="shared" si="88"/>
        <v>36</v>
      </c>
      <c r="AF71" s="99"/>
      <c r="AG71" s="4"/>
      <c r="AH71" s="58"/>
    </row>
    <row r="72" spans="1:34" x14ac:dyDescent="0.25">
      <c r="A72" s="13" t="s">
        <v>34</v>
      </c>
      <c r="B72" s="45" t="s">
        <v>35</v>
      </c>
      <c r="C72" s="45">
        <v>1</v>
      </c>
      <c r="D72" s="101" t="s">
        <v>154</v>
      </c>
      <c r="E72" s="66"/>
      <c r="F72" s="207" t="s">
        <v>155</v>
      </c>
      <c r="G72" s="107">
        <v>0</v>
      </c>
      <c r="H72" s="105">
        <v>25</v>
      </c>
      <c r="I72" s="106">
        <v>2</v>
      </c>
      <c r="J72" s="107"/>
      <c r="K72" s="105"/>
      <c r="L72" s="106"/>
      <c r="M72" s="107"/>
      <c r="N72" s="105"/>
      <c r="O72" s="106"/>
      <c r="P72" s="107"/>
      <c r="Q72" s="105"/>
      <c r="R72" s="106"/>
      <c r="S72" s="107"/>
      <c r="T72" s="105"/>
      <c r="U72" s="106"/>
      <c r="V72" s="107"/>
      <c r="W72" s="105"/>
      <c r="X72" s="106"/>
      <c r="Y72" s="107">
        <f t="shared" ref="Y72:Z81" si="89">V72+S72+P72+M72+J72+G72</f>
        <v>0</v>
      </c>
      <c r="Z72" s="105">
        <f t="shared" si="89"/>
        <v>25</v>
      </c>
      <c r="AA72" s="106">
        <v>1</v>
      </c>
      <c r="AB72" s="107">
        <f t="shared" ref="AB72:AB81" si="90">Y72*AA72</f>
        <v>0</v>
      </c>
      <c r="AC72" s="106">
        <f t="shared" ref="AC72:AC81" si="91">Z72*AA72</f>
        <v>25</v>
      </c>
      <c r="AD72" s="105">
        <f t="shared" ref="AD72:AD81" si="92">SUM(AB72:AC72)</f>
        <v>25</v>
      </c>
      <c r="AE72" s="108">
        <f t="shared" ref="AE72:AE81" si="93">I72+L72+O72+R72+U72+X72</f>
        <v>2</v>
      </c>
      <c r="AF72" s="106" t="s">
        <v>43</v>
      </c>
      <c r="AG72" s="46"/>
      <c r="AH72" s="47"/>
    </row>
    <row r="73" spans="1:34" ht="48" x14ac:dyDescent="0.25">
      <c r="A73" s="13" t="s">
        <v>34</v>
      </c>
      <c r="B73" s="45" t="s">
        <v>35</v>
      </c>
      <c r="C73" s="45">
        <v>2</v>
      </c>
      <c r="D73" s="101" t="s">
        <v>223</v>
      </c>
      <c r="E73" s="66"/>
      <c r="F73" s="207" t="s">
        <v>156</v>
      </c>
      <c r="G73" s="107"/>
      <c r="H73" s="105"/>
      <c r="I73" s="106"/>
      <c r="J73" s="107">
        <v>0</v>
      </c>
      <c r="K73" s="105">
        <v>25</v>
      </c>
      <c r="L73" s="106">
        <v>2</v>
      </c>
      <c r="M73" s="107"/>
      <c r="N73" s="105"/>
      <c r="O73" s="106"/>
      <c r="P73" s="107"/>
      <c r="Q73" s="105"/>
      <c r="R73" s="106"/>
      <c r="S73" s="107"/>
      <c r="T73" s="105"/>
      <c r="U73" s="106"/>
      <c r="V73" s="107"/>
      <c r="W73" s="105"/>
      <c r="X73" s="106"/>
      <c r="Y73" s="107">
        <f t="shared" si="89"/>
        <v>0</v>
      </c>
      <c r="Z73" s="105">
        <f t="shared" si="89"/>
        <v>25</v>
      </c>
      <c r="AA73" s="106">
        <v>1</v>
      </c>
      <c r="AB73" s="107">
        <f t="shared" si="90"/>
        <v>0</v>
      </c>
      <c r="AC73" s="106">
        <f t="shared" si="91"/>
        <v>25</v>
      </c>
      <c r="AD73" s="105">
        <f t="shared" si="92"/>
        <v>25</v>
      </c>
      <c r="AE73" s="108">
        <f t="shared" si="93"/>
        <v>2</v>
      </c>
      <c r="AF73" s="106" t="s">
        <v>43</v>
      </c>
      <c r="AG73" s="112" t="s">
        <v>224</v>
      </c>
      <c r="AH73" s="111" t="s">
        <v>225</v>
      </c>
    </row>
    <row r="74" spans="1:34" ht="72" x14ac:dyDescent="0.25">
      <c r="A74" s="13" t="s">
        <v>34</v>
      </c>
      <c r="B74" s="45" t="s">
        <v>44</v>
      </c>
      <c r="C74" s="45">
        <v>3</v>
      </c>
      <c r="D74" s="101" t="s">
        <v>157</v>
      </c>
      <c r="E74" s="66"/>
      <c r="F74" s="207" t="s">
        <v>158</v>
      </c>
      <c r="G74" s="107"/>
      <c r="H74" s="105"/>
      <c r="I74" s="106"/>
      <c r="J74" s="107"/>
      <c r="K74" s="105"/>
      <c r="L74" s="106"/>
      <c r="M74" s="107">
        <v>0</v>
      </c>
      <c r="N74" s="105">
        <v>25</v>
      </c>
      <c r="O74" s="106">
        <v>2</v>
      </c>
      <c r="P74" s="107"/>
      <c r="Q74" s="105"/>
      <c r="R74" s="106"/>
      <c r="S74" s="107"/>
      <c r="T74" s="105"/>
      <c r="U74" s="106"/>
      <c r="V74" s="107"/>
      <c r="W74" s="105"/>
      <c r="X74" s="106"/>
      <c r="Y74" s="107">
        <f t="shared" si="89"/>
        <v>0</v>
      </c>
      <c r="Z74" s="105">
        <f t="shared" si="89"/>
        <v>25</v>
      </c>
      <c r="AA74" s="106">
        <v>1</v>
      </c>
      <c r="AB74" s="107">
        <f t="shared" si="90"/>
        <v>0</v>
      </c>
      <c r="AC74" s="106">
        <f t="shared" si="91"/>
        <v>25</v>
      </c>
      <c r="AD74" s="105">
        <f t="shared" si="92"/>
        <v>25</v>
      </c>
      <c r="AE74" s="108">
        <f t="shared" si="93"/>
        <v>2</v>
      </c>
      <c r="AF74" s="106" t="s">
        <v>43</v>
      </c>
      <c r="AG74" s="130" t="s">
        <v>226</v>
      </c>
      <c r="AH74" s="141" t="s">
        <v>159</v>
      </c>
    </row>
    <row r="75" spans="1:34" ht="72" x14ac:dyDescent="0.25">
      <c r="A75" s="13" t="s">
        <v>34</v>
      </c>
      <c r="B75" s="45" t="s">
        <v>44</v>
      </c>
      <c r="C75" s="45">
        <v>4</v>
      </c>
      <c r="D75" s="101" t="s">
        <v>160</v>
      </c>
      <c r="E75" s="66"/>
      <c r="F75" s="207" t="s">
        <v>161</v>
      </c>
      <c r="G75" s="107"/>
      <c r="H75" s="105"/>
      <c r="I75" s="106"/>
      <c r="J75" s="107"/>
      <c r="K75" s="105"/>
      <c r="L75" s="106"/>
      <c r="M75" s="107"/>
      <c r="N75" s="105"/>
      <c r="O75" s="106"/>
      <c r="P75" s="107">
        <v>0</v>
      </c>
      <c r="Q75" s="105">
        <v>25</v>
      </c>
      <c r="R75" s="106">
        <v>2</v>
      </c>
      <c r="S75" s="107"/>
      <c r="T75" s="105"/>
      <c r="U75" s="106"/>
      <c r="V75" s="107"/>
      <c r="W75" s="105"/>
      <c r="X75" s="106"/>
      <c r="Y75" s="107">
        <f t="shared" si="89"/>
        <v>0</v>
      </c>
      <c r="Z75" s="105">
        <f t="shared" si="89"/>
        <v>25</v>
      </c>
      <c r="AA75" s="106">
        <v>1</v>
      </c>
      <c r="AB75" s="107">
        <f t="shared" si="90"/>
        <v>0</v>
      </c>
      <c r="AC75" s="106">
        <f t="shared" si="91"/>
        <v>25</v>
      </c>
      <c r="AD75" s="105">
        <f t="shared" si="92"/>
        <v>25</v>
      </c>
      <c r="AE75" s="108">
        <f t="shared" si="93"/>
        <v>2</v>
      </c>
      <c r="AF75" s="106" t="s">
        <v>43</v>
      </c>
      <c r="AG75" s="130" t="s">
        <v>162</v>
      </c>
      <c r="AH75" s="141" t="s">
        <v>163</v>
      </c>
    </row>
    <row r="76" spans="1:34" ht="24" x14ac:dyDescent="0.25">
      <c r="A76" s="13" t="s">
        <v>34</v>
      </c>
      <c r="B76" s="45" t="s">
        <v>55</v>
      </c>
      <c r="C76" s="45">
        <v>5</v>
      </c>
      <c r="D76" s="101" t="s">
        <v>164</v>
      </c>
      <c r="E76" s="66"/>
      <c r="F76" s="207" t="s">
        <v>165</v>
      </c>
      <c r="G76" s="107"/>
      <c r="H76" s="105"/>
      <c r="I76" s="106"/>
      <c r="J76" s="107"/>
      <c r="K76" s="105"/>
      <c r="L76" s="106"/>
      <c r="M76" s="107"/>
      <c r="N76" s="105"/>
      <c r="O76" s="106"/>
      <c r="P76" s="107"/>
      <c r="Q76" s="105"/>
      <c r="R76" s="106"/>
      <c r="S76" s="107">
        <v>0</v>
      </c>
      <c r="T76" s="105">
        <v>25</v>
      </c>
      <c r="U76" s="106">
        <v>6</v>
      </c>
      <c r="V76" s="107"/>
      <c r="W76" s="105"/>
      <c r="X76" s="106"/>
      <c r="Y76" s="107">
        <f t="shared" si="89"/>
        <v>0</v>
      </c>
      <c r="Z76" s="105">
        <f t="shared" si="89"/>
        <v>25</v>
      </c>
      <c r="AA76" s="106">
        <v>1</v>
      </c>
      <c r="AB76" s="107">
        <f t="shared" si="90"/>
        <v>0</v>
      </c>
      <c r="AC76" s="106">
        <f t="shared" si="91"/>
        <v>25</v>
      </c>
      <c r="AD76" s="105">
        <f t="shared" si="92"/>
        <v>25</v>
      </c>
      <c r="AE76" s="108">
        <f t="shared" si="93"/>
        <v>6</v>
      </c>
      <c r="AF76" s="106" t="s">
        <v>39</v>
      </c>
      <c r="AG76" s="130" t="s">
        <v>166</v>
      </c>
      <c r="AH76" s="141" t="s">
        <v>167</v>
      </c>
    </row>
    <row r="77" spans="1:34" x14ac:dyDescent="0.25">
      <c r="A77" s="13" t="s">
        <v>34</v>
      </c>
      <c r="B77" s="45" t="s">
        <v>35</v>
      </c>
      <c r="C77" s="45">
        <v>1</v>
      </c>
      <c r="D77" s="101" t="s">
        <v>168</v>
      </c>
      <c r="E77" s="66"/>
      <c r="F77" s="207" t="s">
        <v>169</v>
      </c>
      <c r="G77" s="107">
        <v>0</v>
      </c>
      <c r="H77" s="105">
        <v>5</v>
      </c>
      <c r="I77" s="106">
        <v>0</v>
      </c>
      <c r="J77" s="107"/>
      <c r="K77" s="105"/>
      <c r="L77" s="106"/>
      <c r="M77" s="107"/>
      <c r="N77" s="105"/>
      <c r="O77" s="106"/>
      <c r="P77" s="107"/>
      <c r="Q77" s="105"/>
      <c r="R77" s="106"/>
      <c r="S77" s="107"/>
      <c r="T77" s="105"/>
      <c r="U77" s="106"/>
      <c r="V77" s="107"/>
      <c r="W77" s="105"/>
      <c r="X77" s="106"/>
      <c r="Y77" s="107">
        <f t="shared" si="89"/>
        <v>0</v>
      </c>
      <c r="Z77" s="105">
        <f t="shared" si="89"/>
        <v>5</v>
      </c>
      <c r="AA77" s="106">
        <v>2</v>
      </c>
      <c r="AB77" s="107">
        <f t="shared" si="90"/>
        <v>0</v>
      </c>
      <c r="AC77" s="106">
        <f t="shared" si="91"/>
        <v>10</v>
      </c>
      <c r="AD77" s="105">
        <f t="shared" si="92"/>
        <v>10</v>
      </c>
      <c r="AE77" s="108">
        <f t="shared" si="93"/>
        <v>0</v>
      </c>
      <c r="AF77" s="106" t="s">
        <v>170</v>
      </c>
      <c r="AG77" s="153"/>
      <c r="AH77" s="208"/>
    </row>
    <row r="78" spans="1:34" x14ac:dyDescent="0.25">
      <c r="A78" s="13" t="s">
        <v>34</v>
      </c>
      <c r="B78" s="45" t="s">
        <v>35</v>
      </c>
      <c r="C78" s="45">
        <v>2</v>
      </c>
      <c r="D78" s="101" t="s">
        <v>171</v>
      </c>
      <c r="E78" s="66"/>
      <c r="F78" s="207" t="s">
        <v>172</v>
      </c>
      <c r="G78" s="107"/>
      <c r="H78" s="105"/>
      <c r="I78" s="106"/>
      <c r="J78" s="107">
        <v>0</v>
      </c>
      <c r="K78" s="105">
        <v>5</v>
      </c>
      <c r="L78" s="106">
        <v>0</v>
      </c>
      <c r="M78" s="107"/>
      <c r="N78" s="105"/>
      <c r="O78" s="106"/>
      <c r="P78" s="107"/>
      <c r="Q78" s="105"/>
      <c r="R78" s="106"/>
      <c r="S78" s="107"/>
      <c r="T78" s="105"/>
      <c r="U78" s="106"/>
      <c r="V78" s="107"/>
      <c r="W78" s="105"/>
      <c r="X78" s="106"/>
      <c r="Y78" s="107">
        <f t="shared" si="89"/>
        <v>0</v>
      </c>
      <c r="Z78" s="105">
        <f t="shared" si="89"/>
        <v>5</v>
      </c>
      <c r="AA78" s="106">
        <v>2</v>
      </c>
      <c r="AB78" s="107">
        <f t="shared" si="90"/>
        <v>0</v>
      </c>
      <c r="AC78" s="106">
        <f t="shared" si="91"/>
        <v>10</v>
      </c>
      <c r="AD78" s="105">
        <f t="shared" si="92"/>
        <v>10</v>
      </c>
      <c r="AE78" s="108">
        <f t="shared" si="93"/>
        <v>0</v>
      </c>
      <c r="AF78" s="106" t="s">
        <v>170</v>
      </c>
      <c r="AG78" s="153"/>
      <c r="AH78" s="208"/>
    </row>
    <row r="79" spans="1:34" ht="24" x14ac:dyDescent="0.25">
      <c r="A79" s="13" t="s">
        <v>34</v>
      </c>
      <c r="B79" s="45" t="s">
        <v>44</v>
      </c>
      <c r="C79" s="45">
        <v>3</v>
      </c>
      <c r="D79" s="101" t="s">
        <v>173</v>
      </c>
      <c r="E79" s="66"/>
      <c r="F79" s="104" t="s">
        <v>174</v>
      </c>
      <c r="G79" s="107"/>
      <c r="H79" s="105"/>
      <c r="I79" s="106"/>
      <c r="J79" s="107"/>
      <c r="K79" s="105"/>
      <c r="L79" s="106"/>
      <c r="M79" s="107">
        <v>0</v>
      </c>
      <c r="N79" s="105">
        <v>5</v>
      </c>
      <c r="O79" s="106">
        <v>0</v>
      </c>
      <c r="P79" s="107"/>
      <c r="Q79" s="105"/>
      <c r="R79" s="106"/>
      <c r="S79" s="107"/>
      <c r="T79" s="105"/>
      <c r="U79" s="106"/>
      <c r="V79" s="107"/>
      <c r="W79" s="105"/>
      <c r="X79" s="106"/>
      <c r="Y79" s="107">
        <f t="shared" si="89"/>
        <v>0</v>
      </c>
      <c r="Z79" s="105">
        <f t="shared" si="89"/>
        <v>5</v>
      </c>
      <c r="AA79" s="106">
        <v>2</v>
      </c>
      <c r="AB79" s="107">
        <f t="shared" si="90"/>
        <v>0</v>
      </c>
      <c r="AC79" s="106">
        <f t="shared" si="91"/>
        <v>10</v>
      </c>
      <c r="AD79" s="105">
        <f t="shared" si="92"/>
        <v>10</v>
      </c>
      <c r="AE79" s="108">
        <f t="shared" si="93"/>
        <v>0</v>
      </c>
      <c r="AF79" s="106" t="s">
        <v>170</v>
      </c>
      <c r="AG79" s="153"/>
      <c r="AH79" s="208"/>
    </row>
    <row r="80" spans="1:34" x14ac:dyDescent="0.25">
      <c r="A80" s="13" t="s">
        <v>34</v>
      </c>
      <c r="B80" s="45" t="s">
        <v>55</v>
      </c>
      <c r="C80" s="45">
        <v>6</v>
      </c>
      <c r="D80" s="101" t="s">
        <v>175</v>
      </c>
      <c r="E80" s="66"/>
      <c r="F80" s="14" t="s">
        <v>176</v>
      </c>
      <c r="G80" s="107"/>
      <c r="H80" s="105"/>
      <c r="I80" s="106"/>
      <c r="J80" s="107"/>
      <c r="K80" s="105"/>
      <c r="L80" s="106"/>
      <c r="M80" s="138"/>
      <c r="N80" s="139"/>
      <c r="O80" s="140"/>
      <c r="P80" s="107"/>
      <c r="Q80" s="105"/>
      <c r="R80" s="106"/>
      <c r="S80" s="107"/>
      <c r="T80" s="105"/>
      <c r="U80" s="106"/>
      <c r="V80" s="107">
        <v>0</v>
      </c>
      <c r="W80" s="105">
        <v>25</v>
      </c>
      <c r="X80" s="106">
        <v>6</v>
      </c>
      <c r="Y80" s="107">
        <f t="shared" si="89"/>
        <v>0</v>
      </c>
      <c r="Z80" s="105">
        <f t="shared" si="89"/>
        <v>25</v>
      </c>
      <c r="AA80" s="106">
        <v>4</v>
      </c>
      <c r="AB80" s="107">
        <f t="shared" si="90"/>
        <v>0</v>
      </c>
      <c r="AC80" s="106">
        <f t="shared" si="91"/>
        <v>100</v>
      </c>
      <c r="AD80" s="105">
        <f t="shared" si="92"/>
        <v>100</v>
      </c>
      <c r="AE80" s="108">
        <f t="shared" si="93"/>
        <v>6</v>
      </c>
      <c r="AF80" s="106" t="s">
        <v>43</v>
      </c>
      <c r="AG80" s="209" t="s">
        <v>164</v>
      </c>
      <c r="AH80" s="207" t="s">
        <v>165</v>
      </c>
    </row>
    <row r="81" spans="1:34" x14ac:dyDescent="0.25">
      <c r="A81" s="13" t="s">
        <v>34</v>
      </c>
      <c r="B81" s="45" t="s">
        <v>55</v>
      </c>
      <c r="C81" s="45">
        <v>6</v>
      </c>
      <c r="D81" s="101" t="s">
        <v>177</v>
      </c>
      <c r="E81" s="66"/>
      <c r="F81" s="14" t="s">
        <v>178</v>
      </c>
      <c r="G81" s="107"/>
      <c r="H81" s="105"/>
      <c r="I81" s="106"/>
      <c r="J81" s="107"/>
      <c r="K81" s="105"/>
      <c r="L81" s="106"/>
      <c r="M81" s="107"/>
      <c r="N81" s="105"/>
      <c r="O81" s="106"/>
      <c r="P81" s="138"/>
      <c r="Q81" s="139"/>
      <c r="R81" s="140"/>
      <c r="S81" s="107"/>
      <c r="T81" s="105"/>
      <c r="U81" s="106"/>
      <c r="V81" s="107">
        <v>0</v>
      </c>
      <c r="W81" s="105">
        <v>25</v>
      </c>
      <c r="X81" s="106">
        <v>6</v>
      </c>
      <c r="Y81" s="107">
        <f t="shared" si="89"/>
        <v>0</v>
      </c>
      <c r="Z81" s="105">
        <f t="shared" si="89"/>
        <v>25</v>
      </c>
      <c r="AA81" s="106">
        <v>4</v>
      </c>
      <c r="AB81" s="107">
        <f t="shared" si="90"/>
        <v>0</v>
      </c>
      <c r="AC81" s="106">
        <f t="shared" si="91"/>
        <v>100</v>
      </c>
      <c r="AD81" s="105">
        <f t="shared" si="92"/>
        <v>100</v>
      </c>
      <c r="AE81" s="21">
        <f t="shared" si="93"/>
        <v>6</v>
      </c>
      <c r="AF81" s="106" t="s">
        <v>43</v>
      </c>
      <c r="AG81" s="210" t="s">
        <v>175</v>
      </c>
      <c r="AH81" s="207" t="s">
        <v>179</v>
      </c>
    </row>
    <row r="82" spans="1:34" x14ac:dyDescent="0.25">
      <c r="A82" s="122" t="s">
        <v>34</v>
      </c>
      <c r="B82" s="85"/>
      <c r="C82" s="85"/>
      <c r="D82" s="87"/>
      <c r="E82" s="123"/>
      <c r="F82" s="211" t="s">
        <v>180</v>
      </c>
      <c r="G82" s="180">
        <f t="shared" ref="G82:Z82" si="94">SUM(G72:G81)</f>
        <v>0</v>
      </c>
      <c r="H82" s="180">
        <f t="shared" si="94"/>
        <v>30</v>
      </c>
      <c r="I82" s="180">
        <f t="shared" si="94"/>
        <v>2</v>
      </c>
      <c r="J82" s="180">
        <f t="shared" si="94"/>
        <v>0</v>
      </c>
      <c r="K82" s="180">
        <f t="shared" si="94"/>
        <v>30</v>
      </c>
      <c r="L82" s="180">
        <f t="shared" si="94"/>
        <v>2</v>
      </c>
      <c r="M82" s="180">
        <f t="shared" si="94"/>
        <v>0</v>
      </c>
      <c r="N82" s="180">
        <f t="shared" si="94"/>
        <v>30</v>
      </c>
      <c r="O82" s="180">
        <f t="shared" si="94"/>
        <v>2</v>
      </c>
      <c r="P82" s="180">
        <f t="shared" si="94"/>
        <v>0</v>
      </c>
      <c r="Q82" s="180">
        <f t="shared" si="94"/>
        <v>25</v>
      </c>
      <c r="R82" s="180">
        <f t="shared" si="94"/>
        <v>2</v>
      </c>
      <c r="S82" s="180">
        <f t="shared" si="94"/>
        <v>0</v>
      </c>
      <c r="T82" s="180">
        <f t="shared" si="94"/>
        <v>25</v>
      </c>
      <c r="U82" s="180">
        <f t="shared" si="94"/>
        <v>6</v>
      </c>
      <c r="V82" s="180">
        <f t="shared" si="94"/>
        <v>0</v>
      </c>
      <c r="W82" s="180">
        <f t="shared" si="94"/>
        <v>50</v>
      </c>
      <c r="X82" s="180">
        <f t="shared" si="94"/>
        <v>12</v>
      </c>
      <c r="Y82" s="180">
        <f t="shared" si="94"/>
        <v>0</v>
      </c>
      <c r="Z82" s="180">
        <f t="shared" si="94"/>
        <v>190</v>
      </c>
      <c r="AA82" s="40" t="s">
        <v>59</v>
      </c>
      <c r="AB82" s="180">
        <v>0</v>
      </c>
      <c r="AC82" s="40">
        <f t="shared" ref="AC82:AE82" si="95">SUM(AC72:AC81)</f>
        <v>355</v>
      </c>
      <c r="AD82" s="179">
        <f t="shared" si="95"/>
        <v>355</v>
      </c>
      <c r="AE82" s="212">
        <f t="shared" si="95"/>
        <v>26</v>
      </c>
      <c r="AF82" s="40"/>
      <c r="AG82" s="188"/>
      <c r="AH82" s="189"/>
    </row>
    <row r="83" spans="1:34" x14ac:dyDescent="0.25">
      <c r="A83" s="70" t="s">
        <v>34</v>
      </c>
      <c r="B83" s="89"/>
      <c r="C83" s="90"/>
      <c r="D83" s="88"/>
      <c r="E83" s="103"/>
      <c r="F83" s="213" t="s">
        <v>189</v>
      </c>
      <c r="G83" s="180">
        <v>0</v>
      </c>
      <c r="H83" s="179">
        <v>0</v>
      </c>
      <c r="I83" s="40">
        <v>0</v>
      </c>
      <c r="J83" s="180">
        <v>0</v>
      </c>
      <c r="K83" s="179">
        <v>0</v>
      </c>
      <c r="L83" s="40">
        <v>0</v>
      </c>
      <c r="M83" s="180">
        <v>0</v>
      </c>
      <c r="N83" s="179">
        <v>0</v>
      </c>
      <c r="O83" s="40">
        <v>0</v>
      </c>
      <c r="P83" s="180">
        <v>0</v>
      </c>
      <c r="Q83" s="179">
        <v>0</v>
      </c>
      <c r="R83" s="40">
        <v>0</v>
      </c>
      <c r="S83" s="180">
        <v>0</v>
      </c>
      <c r="T83" s="179">
        <v>0</v>
      </c>
      <c r="U83" s="40">
        <v>5</v>
      </c>
      <c r="V83" s="180">
        <v>0</v>
      </c>
      <c r="W83" s="179">
        <v>0</v>
      </c>
      <c r="X83" s="40">
        <v>4</v>
      </c>
      <c r="Y83" s="180">
        <f t="shared" ref="Y83:Z83" si="96">G83+J83+M83+P83+S83</f>
        <v>0</v>
      </c>
      <c r="Z83" s="179">
        <f t="shared" si="96"/>
        <v>0</v>
      </c>
      <c r="AA83" s="40">
        <v>15</v>
      </c>
      <c r="AB83" s="51">
        <f t="shared" ref="AB83:AB84" si="97">Y83*AA83</f>
        <v>0</v>
      </c>
      <c r="AC83" s="214">
        <f t="shared" ref="AC83:AC84" si="98">Z83*AA83</f>
        <v>0</v>
      </c>
      <c r="AD83" s="214">
        <f t="shared" ref="AD83:AD84" si="99">SUM(AB83:AC83)</f>
        <v>0</v>
      </c>
      <c r="AE83" s="51">
        <f t="shared" ref="AE83:AE84" si="100">I83+L83+O83+R83+U83+X83</f>
        <v>9</v>
      </c>
      <c r="AF83" s="214"/>
      <c r="AG83" s="55"/>
      <c r="AH83" s="55"/>
    </row>
    <row r="84" spans="1:34" ht="96" x14ac:dyDescent="0.25">
      <c r="A84" s="91" t="s">
        <v>34</v>
      </c>
      <c r="B84" s="89" t="s">
        <v>55</v>
      </c>
      <c r="C84" s="92">
        <v>6</v>
      </c>
      <c r="D84" s="95" t="s">
        <v>181</v>
      </c>
      <c r="E84" s="97"/>
      <c r="F84" s="215" t="s">
        <v>182</v>
      </c>
      <c r="G84" s="180"/>
      <c r="H84" s="179"/>
      <c r="I84" s="40"/>
      <c r="J84" s="180"/>
      <c r="K84" s="179"/>
      <c r="L84" s="40"/>
      <c r="M84" s="180"/>
      <c r="N84" s="179"/>
      <c r="O84" s="40"/>
      <c r="P84" s="180"/>
      <c r="Q84" s="179"/>
      <c r="R84" s="40"/>
      <c r="S84" s="180"/>
      <c r="T84" s="179"/>
      <c r="U84" s="40"/>
      <c r="V84" s="216">
        <v>0</v>
      </c>
      <c r="W84" s="217">
        <v>0</v>
      </c>
      <c r="X84" s="48">
        <v>0</v>
      </c>
      <c r="Y84" s="216">
        <v>0</v>
      </c>
      <c r="Z84" s="217">
        <v>0</v>
      </c>
      <c r="AA84" s="48">
        <v>0</v>
      </c>
      <c r="AB84" s="216">
        <f t="shared" si="97"/>
        <v>0</v>
      </c>
      <c r="AC84" s="48">
        <f t="shared" si="98"/>
        <v>0</v>
      </c>
      <c r="AD84" s="217">
        <f t="shared" si="99"/>
        <v>0</v>
      </c>
      <c r="AE84" s="49">
        <f t="shared" si="100"/>
        <v>0</v>
      </c>
      <c r="AF84" s="48" t="s">
        <v>170</v>
      </c>
      <c r="AG84" s="108"/>
      <c r="AH84" s="50" t="s">
        <v>183</v>
      </c>
    </row>
    <row r="85" spans="1:34" x14ac:dyDescent="0.25">
      <c r="A85" s="91" t="s">
        <v>34</v>
      </c>
      <c r="B85" s="89"/>
      <c r="C85" s="92"/>
      <c r="D85" s="95" t="s">
        <v>184</v>
      </c>
      <c r="E85" s="95"/>
      <c r="F85" s="213" t="s">
        <v>185</v>
      </c>
      <c r="G85" s="180">
        <v>0</v>
      </c>
      <c r="H85" s="179">
        <v>0</v>
      </c>
      <c r="I85" s="40">
        <v>0</v>
      </c>
      <c r="J85" s="180">
        <v>0</v>
      </c>
      <c r="K85" s="179">
        <v>0</v>
      </c>
      <c r="L85" s="40">
        <v>0</v>
      </c>
      <c r="M85" s="180">
        <v>0</v>
      </c>
      <c r="N85" s="179">
        <v>0</v>
      </c>
      <c r="O85" s="40">
        <v>0</v>
      </c>
      <c r="P85" s="180">
        <v>0</v>
      </c>
      <c r="Q85" s="179">
        <v>0</v>
      </c>
      <c r="R85" s="40">
        <v>0</v>
      </c>
      <c r="S85" s="180">
        <v>0</v>
      </c>
      <c r="T85" s="179">
        <v>0</v>
      </c>
      <c r="U85" s="40">
        <v>0</v>
      </c>
      <c r="V85" s="180">
        <v>0</v>
      </c>
      <c r="W85" s="179">
        <v>0</v>
      </c>
      <c r="X85" s="40">
        <v>10</v>
      </c>
      <c r="Y85" s="180">
        <f t="shared" ref="Y85:Z86" si="101">G85+J85+M85+P85+S85</f>
        <v>0</v>
      </c>
      <c r="Z85" s="179">
        <f t="shared" si="101"/>
        <v>0</v>
      </c>
      <c r="AA85" s="40">
        <v>10</v>
      </c>
      <c r="AB85" s="180">
        <v>0</v>
      </c>
      <c r="AC85" s="214">
        <v>0</v>
      </c>
      <c r="AD85" s="214">
        <v>0</v>
      </c>
      <c r="AE85" s="51">
        <v>10</v>
      </c>
      <c r="AF85" s="214" t="s">
        <v>170</v>
      </c>
      <c r="AG85" s="59"/>
      <c r="AH85" s="59"/>
    </row>
    <row r="86" spans="1:34" x14ac:dyDescent="0.25">
      <c r="A86" s="93" t="s">
        <v>34</v>
      </c>
      <c r="B86" s="86"/>
      <c r="C86" s="94"/>
      <c r="D86" s="96"/>
      <c r="E86" s="96"/>
      <c r="F86" s="218" t="s">
        <v>190</v>
      </c>
      <c r="G86" s="180">
        <f t="shared" ref="G86:X86" si="102">G85+G83+G82+G71+G59+G84</f>
        <v>11</v>
      </c>
      <c r="H86" s="180">
        <f t="shared" si="102"/>
        <v>51</v>
      </c>
      <c r="I86" s="180">
        <f t="shared" si="102"/>
        <v>32</v>
      </c>
      <c r="J86" s="180">
        <f t="shared" si="102"/>
        <v>12</v>
      </c>
      <c r="K86" s="180">
        <f t="shared" si="102"/>
        <v>52</v>
      </c>
      <c r="L86" s="180">
        <f t="shared" si="102"/>
        <v>34</v>
      </c>
      <c r="M86" s="180">
        <f t="shared" si="102"/>
        <v>9</v>
      </c>
      <c r="N86" s="180">
        <f t="shared" si="102"/>
        <v>48</v>
      </c>
      <c r="O86" s="180">
        <f t="shared" si="102"/>
        <v>29</v>
      </c>
      <c r="P86" s="180">
        <f t="shared" si="102"/>
        <v>9</v>
      </c>
      <c r="Q86" s="180">
        <f t="shared" si="102"/>
        <v>41</v>
      </c>
      <c r="R86" s="180">
        <f t="shared" si="102"/>
        <v>29</v>
      </c>
      <c r="S86" s="180">
        <f t="shared" si="102"/>
        <v>6</v>
      </c>
      <c r="T86" s="180">
        <f t="shared" si="102"/>
        <v>31</v>
      </c>
      <c r="U86" s="180">
        <f t="shared" si="102"/>
        <v>26</v>
      </c>
      <c r="V86" s="180">
        <f t="shared" si="102"/>
        <v>2</v>
      </c>
      <c r="W86" s="180">
        <f t="shared" si="102"/>
        <v>53</v>
      </c>
      <c r="X86" s="180">
        <f t="shared" si="102"/>
        <v>30</v>
      </c>
      <c r="Y86" s="180">
        <f t="shared" si="101"/>
        <v>47</v>
      </c>
      <c r="Z86" s="179">
        <f t="shared" si="101"/>
        <v>223</v>
      </c>
      <c r="AA86" s="40" t="s">
        <v>59</v>
      </c>
      <c r="AB86" s="180">
        <f t="shared" ref="AB86:AC86" si="103">AB85+AB83+AB71+AB59</f>
        <v>735</v>
      </c>
      <c r="AC86" s="51">
        <f t="shared" si="103"/>
        <v>1290</v>
      </c>
      <c r="AD86" s="51">
        <f>SUM(AB86:AC86)</f>
        <v>2025</v>
      </c>
      <c r="AE86" s="60">
        <f>AE85+AE83+AE82+AE71+AE59</f>
        <v>180</v>
      </c>
      <c r="AF86" s="214"/>
      <c r="AG86" s="219"/>
      <c r="AH86" s="219"/>
    </row>
    <row r="87" spans="1:34" x14ac:dyDescent="0.25">
      <c r="A87" s="220"/>
      <c r="B87" s="98"/>
      <c r="C87" s="98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</row>
    <row r="88" spans="1:34" x14ac:dyDescent="0.25">
      <c r="A88" s="52"/>
      <c r="B88" s="56"/>
      <c r="C88" s="56"/>
      <c r="D88" s="52"/>
      <c r="E88" s="52"/>
      <c r="F88" s="52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52"/>
      <c r="AD88" s="52"/>
      <c r="AE88" s="52"/>
      <c r="AF88" s="52"/>
      <c r="AG88" s="52"/>
    </row>
    <row r="89" spans="1:34" x14ac:dyDescent="0.25">
      <c r="A89" s="52"/>
      <c r="B89" s="56"/>
      <c r="C89" s="56"/>
      <c r="D89" s="52"/>
      <c r="E89" s="52"/>
      <c r="F89" s="52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52"/>
      <c r="AD89" s="52"/>
      <c r="AE89" s="52"/>
      <c r="AF89" s="52"/>
      <c r="AG89" s="52"/>
    </row>
    <row r="90" spans="1:34" ht="15" customHeight="1" x14ac:dyDescent="0.25"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</row>
    <row r="91" spans="1:34" ht="15" customHeight="1" x14ac:dyDescent="0.25"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</row>
    <row r="92" spans="1:34" ht="15" customHeight="1" x14ac:dyDescent="0.25"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</row>
  </sheetData>
  <mergeCells count="21">
    <mergeCell ref="E65:E66"/>
    <mergeCell ref="E67:E69"/>
    <mergeCell ref="D71:F71"/>
    <mergeCell ref="E51:E53"/>
    <mergeCell ref="E55:E56"/>
    <mergeCell ref="D58:F58"/>
    <mergeCell ref="D59:F59"/>
    <mergeCell ref="E60:E61"/>
    <mergeCell ref="E62:E64"/>
    <mergeCell ref="E48:E49"/>
    <mergeCell ref="A1:AF1"/>
    <mergeCell ref="E3:E6"/>
    <mergeCell ref="E7:E10"/>
    <mergeCell ref="E12:E16"/>
    <mergeCell ref="E18:E23"/>
    <mergeCell ref="E26:E27"/>
    <mergeCell ref="D29:F29"/>
    <mergeCell ref="E30:E33"/>
    <mergeCell ref="E35:E37"/>
    <mergeCell ref="E39:E40"/>
    <mergeCell ref="E42:E46"/>
  </mergeCells>
  <pageMargins left="0.7" right="0.7" top="0.75" bottom="0.75" header="0.3" footer="0.3"/>
  <pageSetup paperSize="8" scale="5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szlovák 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cp:lastPrinted>2022-06-28T07:52:12Z</cp:lastPrinted>
  <dcterms:created xsi:type="dcterms:W3CDTF">2017-01-04T13:55:16Z</dcterms:created>
  <dcterms:modified xsi:type="dcterms:W3CDTF">2022-08-04T10:53:14Z</dcterms:modified>
</cp:coreProperties>
</file>