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320" windowHeight="10920"/>
  </bookViews>
  <sheets>
    <sheet name="Szp MA " sheetId="1" r:id="rId1"/>
    <sheet name="Ekvivalencia" sheetId="2" r:id="rId2"/>
  </sheets>
  <definedNames>
    <definedName name="_xlnm._FilterDatabase" localSheetId="0" hidden="1">'Szp MA '!$A$2:$AA$37</definedName>
  </definedNames>
  <calcPr calcId="145621"/>
</workbook>
</file>

<file path=xl/calcChain.xml><?xml version="1.0" encoding="utf-8"?>
<calcChain xmlns="http://schemas.openxmlformats.org/spreadsheetml/2006/main">
  <c r="Q26" i="1" l="1"/>
  <c r="T26" i="1" s="1"/>
  <c r="R26" i="1"/>
  <c r="U26" i="1" s="1"/>
  <c r="W26" i="1"/>
  <c r="W18" i="1"/>
  <c r="R18" i="1"/>
  <c r="U18" i="1" s="1"/>
  <c r="Q18" i="1"/>
  <c r="T18" i="1" s="1"/>
  <c r="R14" i="1"/>
  <c r="U14" i="1" s="1"/>
  <c r="Q14" i="1"/>
  <c r="T14" i="1" s="1"/>
  <c r="F19" i="1"/>
  <c r="G19" i="1"/>
  <c r="H19" i="1"/>
  <c r="I19" i="1"/>
  <c r="J19" i="1"/>
  <c r="K19" i="1"/>
  <c r="L19" i="1"/>
  <c r="M19" i="1"/>
  <c r="N19" i="1"/>
  <c r="O19" i="1"/>
  <c r="P19" i="1"/>
  <c r="E19" i="1"/>
  <c r="W14" i="1"/>
  <c r="F15" i="1"/>
  <c r="G15" i="1"/>
  <c r="H15" i="1"/>
  <c r="I15" i="1"/>
  <c r="J15" i="1"/>
  <c r="K15" i="1"/>
  <c r="L15" i="1"/>
  <c r="M15" i="1"/>
  <c r="N15" i="1"/>
  <c r="O15" i="1"/>
  <c r="P15" i="1"/>
  <c r="E15" i="1"/>
  <c r="V26" i="1" l="1"/>
  <c r="V18" i="1"/>
  <c r="V14" i="1"/>
  <c r="W35" i="1"/>
  <c r="W36" i="1" l="1"/>
  <c r="R36" i="1"/>
  <c r="Q36" i="1"/>
  <c r="U35" i="1"/>
  <c r="R35" i="1"/>
  <c r="Q35" i="1"/>
  <c r="T35" i="1" s="1"/>
  <c r="W34" i="1"/>
  <c r="R34" i="1"/>
  <c r="U34" i="1" s="1"/>
  <c r="Q34" i="1"/>
  <c r="T34" i="1" s="1"/>
  <c r="W33" i="1"/>
  <c r="R33" i="1"/>
  <c r="U33" i="1" s="1"/>
  <c r="Q33" i="1"/>
  <c r="T33" i="1" s="1"/>
  <c r="W32" i="1"/>
  <c r="R32" i="1"/>
  <c r="U32" i="1" s="1"/>
  <c r="Q32" i="1"/>
  <c r="T32" i="1" s="1"/>
  <c r="W31" i="1"/>
  <c r="R31" i="1"/>
  <c r="U31" i="1" s="1"/>
  <c r="Q31" i="1"/>
  <c r="T31" i="1" s="1"/>
  <c r="P30" i="1"/>
  <c r="O30" i="1"/>
  <c r="N30" i="1"/>
  <c r="M30" i="1"/>
  <c r="L30" i="1"/>
  <c r="K30" i="1"/>
  <c r="J30" i="1"/>
  <c r="I30" i="1"/>
  <c r="H30" i="1"/>
  <c r="G30" i="1"/>
  <c r="F30" i="1"/>
  <c r="E30" i="1"/>
  <c r="W29" i="1"/>
  <c r="W30" i="1" s="1"/>
  <c r="R29" i="1"/>
  <c r="R30" i="1" s="1"/>
  <c r="Q29" i="1"/>
  <c r="Q30" i="1" s="1"/>
  <c r="P28" i="1"/>
  <c r="O28" i="1"/>
  <c r="N28" i="1"/>
  <c r="M28" i="1"/>
  <c r="L28" i="1"/>
  <c r="K28" i="1"/>
  <c r="J28" i="1"/>
  <c r="I28" i="1"/>
  <c r="H28" i="1"/>
  <c r="G28" i="1"/>
  <c r="F28" i="1"/>
  <c r="E28" i="1"/>
  <c r="W27" i="1"/>
  <c r="R27" i="1"/>
  <c r="U27" i="1" s="1"/>
  <c r="Q27" i="1"/>
  <c r="T27" i="1" s="1"/>
  <c r="W25" i="1"/>
  <c r="R25" i="1"/>
  <c r="Q25" i="1"/>
  <c r="P24" i="1"/>
  <c r="O24" i="1"/>
  <c r="N24" i="1"/>
  <c r="M24" i="1"/>
  <c r="L24" i="1"/>
  <c r="K24" i="1"/>
  <c r="J24" i="1"/>
  <c r="I24" i="1"/>
  <c r="H24" i="1"/>
  <c r="G24" i="1"/>
  <c r="F24" i="1"/>
  <c r="E24" i="1"/>
  <c r="W23" i="1"/>
  <c r="R23" i="1"/>
  <c r="U23" i="1" s="1"/>
  <c r="Q23" i="1"/>
  <c r="T23" i="1" s="1"/>
  <c r="W22" i="1"/>
  <c r="R22" i="1"/>
  <c r="U22" i="1" s="1"/>
  <c r="Q22" i="1"/>
  <c r="T22" i="1" s="1"/>
  <c r="W21" i="1"/>
  <c r="R21" i="1"/>
  <c r="U21" i="1" s="1"/>
  <c r="Q21" i="1"/>
  <c r="T21" i="1" s="1"/>
  <c r="W20" i="1"/>
  <c r="R20" i="1"/>
  <c r="U20" i="1" s="1"/>
  <c r="Q20" i="1"/>
  <c r="W17" i="1"/>
  <c r="R17" i="1"/>
  <c r="U17" i="1" s="1"/>
  <c r="Q17" i="1"/>
  <c r="T17" i="1" s="1"/>
  <c r="W16" i="1"/>
  <c r="R16" i="1"/>
  <c r="Q16" i="1"/>
  <c r="W13" i="1"/>
  <c r="W15" i="1" s="1"/>
  <c r="R13" i="1"/>
  <c r="R15" i="1" s="1"/>
  <c r="Q13" i="1"/>
  <c r="Q15" i="1" s="1"/>
  <c r="P12" i="1"/>
  <c r="O12" i="1"/>
  <c r="N12" i="1"/>
  <c r="M12" i="1"/>
  <c r="L12" i="1"/>
  <c r="K12" i="1"/>
  <c r="J12" i="1"/>
  <c r="I12" i="1"/>
  <c r="H12" i="1"/>
  <c r="G12" i="1"/>
  <c r="F12" i="1"/>
  <c r="E12" i="1"/>
  <c r="W11" i="1"/>
  <c r="R11" i="1"/>
  <c r="U11" i="1" s="1"/>
  <c r="Q11" i="1"/>
  <c r="T11" i="1" s="1"/>
  <c r="W10" i="1"/>
  <c r="R10" i="1"/>
  <c r="U10" i="1" s="1"/>
  <c r="Q10" i="1"/>
  <c r="T10" i="1" s="1"/>
  <c r="W9" i="1"/>
  <c r="R9" i="1"/>
  <c r="Q9" i="1"/>
  <c r="P8" i="1"/>
  <c r="O8" i="1"/>
  <c r="N8" i="1"/>
  <c r="M8" i="1"/>
  <c r="L8" i="1"/>
  <c r="K8" i="1"/>
  <c r="J8" i="1"/>
  <c r="I8" i="1"/>
  <c r="H8" i="1"/>
  <c r="G8" i="1"/>
  <c r="F8" i="1"/>
  <c r="E8" i="1"/>
  <c r="W7" i="1"/>
  <c r="W8" i="1" s="1"/>
  <c r="R7" i="1"/>
  <c r="R8" i="1" s="1"/>
  <c r="Q7" i="1"/>
  <c r="Q8" i="1" s="1"/>
  <c r="P6" i="1"/>
  <c r="O6" i="1"/>
  <c r="N6" i="1"/>
  <c r="M6" i="1"/>
  <c r="L6" i="1"/>
  <c r="K6" i="1"/>
  <c r="J6" i="1"/>
  <c r="I6" i="1"/>
  <c r="H6" i="1"/>
  <c r="G6" i="1"/>
  <c r="F6" i="1"/>
  <c r="E6" i="1"/>
  <c r="W5" i="1"/>
  <c r="R5" i="1"/>
  <c r="U5" i="1" s="1"/>
  <c r="Q5" i="1"/>
  <c r="T5" i="1" s="1"/>
  <c r="W4" i="1"/>
  <c r="R4" i="1"/>
  <c r="U4" i="1" s="1"/>
  <c r="Q4" i="1"/>
  <c r="W3" i="1"/>
  <c r="R3" i="1"/>
  <c r="Q3" i="1"/>
  <c r="T3" i="1" s="1"/>
  <c r="V35" i="1" l="1"/>
  <c r="V34" i="1"/>
  <c r="R6" i="1"/>
  <c r="Q12" i="1"/>
  <c r="W12" i="1"/>
  <c r="Q19" i="1"/>
  <c r="W19" i="1"/>
  <c r="Q24" i="1"/>
  <c r="W24" i="1"/>
  <c r="Q28" i="1"/>
  <c r="W28" i="1"/>
  <c r="W6" i="1"/>
  <c r="R12" i="1"/>
  <c r="R19" i="1"/>
  <c r="R28" i="1"/>
  <c r="P37" i="1"/>
  <c r="V32" i="1"/>
  <c r="G37" i="1"/>
  <c r="K37" i="1"/>
  <c r="O37" i="1"/>
  <c r="Q6" i="1"/>
  <c r="T7" i="1"/>
  <c r="T8" i="1" s="1"/>
  <c r="U24" i="1"/>
  <c r="F37" i="1"/>
  <c r="H37" i="1"/>
  <c r="J37" i="1"/>
  <c r="L37" i="1"/>
  <c r="N37" i="1"/>
  <c r="T9" i="1"/>
  <c r="T12" i="1" s="1"/>
  <c r="V10" i="1"/>
  <c r="U13" i="1"/>
  <c r="U15" i="1" s="1"/>
  <c r="U16" i="1"/>
  <c r="U19" i="1" s="1"/>
  <c r="E37" i="1"/>
  <c r="I37" i="1"/>
  <c r="M37" i="1"/>
  <c r="T20" i="1"/>
  <c r="T24" i="1" s="1"/>
  <c r="V21" i="1"/>
  <c r="V23" i="1"/>
  <c r="U25" i="1"/>
  <c r="U28" i="1" s="1"/>
  <c r="T29" i="1"/>
  <c r="T30" i="1" s="1"/>
  <c r="V17" i="1"/>
  <c r="V22" i="1"/>
  <c r="V27" i="1"/>
  <c r="V5" i="1"/>
  <c r="V31" i="1"/>
  <c r="V33" i="1"/>
  <c r="V11" i="1"/>
  <c r="R24" i="1"/>
  <c r="U3" i="1"/>
  <c r="U6" i="1" s="1"/>
  <c r="U7" i="1"/>
  <c r="U8" i="1" s="1"/>
  <c r="V8" i="1" s="1"/>
  <c r="U9" i="1"/>
  <c r="U12" i="1" s="1"/>
  <c r="U29" i="1"/>
  <c r="U30" i="1" s="1"/>
  <c r="T36" i="1"/>
  <c r="T4" i="1"/>
  <c r="V4" i="1" s="1"/>
  <c r="T13" i="1"/>
  <c r="T15" i="1" s="1"/>
  <c r="T16" i="1"/>
  <c r="T19" i="1" s="1"/>
  <c r="T25" i="1"/>
  <c r="U36" i="1"/>
  <c r="V24" i="1" l="1"/>
  <c r="Q37" i="1"/>
  <c r="V20" i="1"/>
  <c r="V30" i="1"/>
  <c r="W37" i="1"/>
  <c r="V29" i="1"/>
  <c r="R37" i="1"/>
  <c r="V3" i="1"/>
  <c r="U37" i="1"/>
  <c r="V16" i="1"/>
  <c r="V19" i="1"/>
  <c r="V15" i="1"/>
  <c r="V13" i="1"/>
  <c r="T6" i="1"/>
  <c r="V6" i="1" s="1"/>
  <c r="V25" i="1"/>
  <c r="T28" i="1"/>
  <c r="V28" i="1" s="1"/>
  <c r="V9" i="1"/>
  <c r="V36" i="1"/>
  <c r="V7" i="1"/>
  <c r="V12" i="1"/>
  <c r="T37" i="1" l="1"/>
  <c r="V37" i="1"/>
</calcChain>
</file>

<file path=xl/sharedStrings.xml><?xml version="1.0" encoding="utf-8"?>
<sst xmlns="http://schemas.openxmlformats.org/spreadsheetml/2006/main" count="169" uniqueCount="95">
  <si>
    <t>Évfolyam</t>
  </si>
  <si>
    <t>Félév</t>
  </si>
  <si>
    <t>Tárgykód</t>
  </si>
  <si>
    <t>Tantárgy</t>
  </si>
  <si>
    <t>1. ea./hét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</si>
  <si>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</si>
  <si>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</si>
  <si>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</si>
  <si>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</si>
  <si>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</si>
  <si>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</si>
  <si>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</si>
  <si>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</si>
  <si>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</si>
  <si>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</si>
  <si>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</si>
  <si>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</si>
  <si>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</si>
  <si>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</si>
  <si>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</si>
  <si>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</si>
  <si>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</si>
  <si>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</si>
  <si>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</si>
  <si>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I.</t>
  </si>
  <si>
    <t>1.</t>
  </si>
  <si>
    <t>A tudományelmélet és a kutatásmódszertan alapjai</t>
  </si>
  <si>
    <t>gyj</t>
  </si>
  <si>
    <t>2.</t>
  </si>
  <si>
    <t>Kutatásmódszertan, kvalitatív kutatások</t>
  </si>
  <si>
    <t>II.</t>
  </si>
  <si>
    <t>3.</t>
  </si>
  <si>
    <t>A társadalomkutatás gyakorlata: A szociális térképezés</t>
  </si>
  <si>
    <t xml:space="preserve">1. Társadalomtudományi kutatás elmélete és gyakorlata </t>
  </si>
  <si>
    <t>_</t>
  </si>
  <si>
    <t>Csoportvezetési technikák</t>
  </si>
  <si>
    <t>v</t>
  </si>
  <si>
    <t xml:space="preserve">2. Szervezés és vezetéselmélet </t>
  </si>
  <si>
    <t>Társadalmi rétegződés</t>
  </si>
  <si>
    <t>A társadalmi fenntarthatóság</t>
  </si>
  <si>
    <t>Életkorok szociológiája</t>
  </si>
  <si>
    <t>4.</t>
  </si>
  <si>
    <t>Vallásszociológia</t>
  </si>
  <si>
    <t xml:space="preserve">3.Szociológia és társadalomismeret </t>
  </si>
  <si>
    <t xml:space="preserve">Bevezetés az etikába </t>
  </si>
  <si>
    <t xml:space="preserve">Szociálpszichológia </t>
  </si>
  <si>
    <t>Tehetségdiagnosztika és személyiségfejlesztés</t>
  </si>
  <si>
    <t>Nyelvi-kommunikációs nevelés és hátránykompenzálás</t>
  </si>
  <si>
    <t>Zenei nevelés a hátránykezelésben</t>
  </si>
  <si>
    <t>Matematikai készségek fejlesztése</t>
  </si>
  <si>
    <t>Vizuális nevelés a hátrányok kezelésében</t>
  </si>
  <si>
    <t>A család rendszerszemléletű megközelítése</t>
  </si>
  <si>
    <t>Idegennyelvű szakszöveg olvasás</t>
  </si>
  <si>
    <t>Szociálpedagógiai elméletek</t>
  </si>
  <si>
    <t>Élménypedagógia a szociálpedagógiai munkában</t>
  </si>
  <si>
    <t>A szociális ellátórendszer működése</t>
  </si>
  <si>
    <t>Szakmai gyakorlat 1.</t>
  </si>
  <si>
    <t>ai</t>
  </si>
  <si>
    <t>Szakmai gyakorlat 2.</t>
  </si>
  <si>
    <t>Összefüggő (6 hetes) terepgyakorlat</t>
  </si>
  <si>
    <t>Szakdolgozat előkészítése</t>
  </si>
  <si>
    <t>Szakdolgozat</t>
  </si>
  <si>
    <t>Szabadon választható kurzusok</t>
  </si>
  <si>
    <t>ÖSSZES</t>
  </si>
  <si>
    <t>4. Etika</t>
  </si>
  <si>
    <t xml:space="preserve">5. Pszichológia </t>
  </si>
  <si>
    <t>6. Pedagógiai módszertan</t>
  </si>
  <si>
    <t xml:space="preserve">7. Szociálpedagógia, szociális munka elmélete és módszertana </t>
  </si>
  <si>
    <t xml:space="preserve">8. Társadalom és szociálpolitika </t>
  </si>
  <si>
    <t>SZOCIÁLPEDAGÓGIA 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nappali tagozat mintatanterv érvényes 2019. szeptember 1-től.</t>
  </si>
  <si>
    <t>SZPNMA001</t>
  </si>
  <si>
    <t>SZPNMA002</t>
  </si>
  <si>
    <t>SZPNMA003</t>
  </si>
  <si>
    <t>SZPNMA004</t>
  </si>
  <si>
    <t>SZPNMA005</t>
  </si>
  <si>
    <t>SZPNMA006</t>
  </si>
  <si>
    <t>SZPNMA007</t>
  </si>
  <si>
    <t>SZPNMA008</t>
  </si>
  <si>
    <t>SZPNMA009</t>
  </si>
  <si>
    <t>SZPNMA010</t>
  </si>
  <si>
    <t>SZPNMA011</t>
  </si>
  <si>
    <t>SZPNMA012</t>
  </si>
  <si>
    <t>SZPNMA013</t>
  </si>
  <si>
    <t>SZPNMA014</t>
  </si>
  <si>
    <t>SZPNMA015</t>
  </si>
  <si>
    <t>SZPNMA016</t>
  </si>
  <si>
    <t>SZPNMA017</t>
  </si>
  <si>
    <t>SZPNMA018</t>
  </si>
  <si>
    <t>SZPNMA019</t>
  </si>
  <si>
    <t>SZPNMA020</t>
  </si>
  <si>
    <t>SZPNMA021</t>
  </si>
  <si>
    <t>SZPNMA022</t>
  </si>
  <si>
    <t>SZPNMA023</t>
  </si>
  <si>
    <t>SZPNMA024</t>
  </si>
  <si>
    <t>SZPNMA025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</si>
</sst>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mo"/>
    </font>
    <font>
      <b/>
      <sz val="14"/>
      <color rgb="FFFF0000"/>
      <name val="Arial"/>
    </font>
    <font>
      <sz val="10"/>
      <name val="Arimo"/>
    </font>
    <font>
      <sz val="10"/>
      <name val="Arimo"/>
    </font>
    <font>
      <sz val="9"/>
      <name val="Arimo"/>
    </font>
    <font>
      <sz val="10"/>
      <color rgb="FFFF0000"/>
      <name val="Arimo"/>
    </font>
    <font>
      <b/>
      <sz val="9"/>
      <name val="Arimo"/>
    </font>
    <font>
      <sz val="11"/>
      <name val="Calibri"/>
      <family val="2"/>
      <charset val="238"/>
    </font>
    <font>
      <sz val="11"/>
      <name val="Inconsolata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76923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textRotation="90"/>
    </xf>
    <xf numFmtId="0" fontId="5" fillId="0" borderId="0" xfId="0" applyFont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0" fillId="0" borderId="0" xfId="0" applyFont="1" applyAlignment="1"/>
    <xf numFmtId="0" fontId="7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5" fillId="0" borderId="0" xfId="0" applyFont="1" applyFill="1"/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7" xfId="0" applyFont="1" applyFill="1" applyBorder="1"/>
    <xf numFmtId="0" fontId="2" fillId="0" borderId="6" xfId="0" applyFont="1" applyFill="1" applyBorder="1" applyAlignment="1"/>
    <xf numFmtId="0" fontId="0" fillId="0" borderId="0" xfId="0" applyFont="1" applyFill="1" applyAlignment="1"/>
    <xf numFmtId="0" fontId="4" fillId="4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4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2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/>
    <xf numFmtId="0" fontId="4" fillId="0" borderId="3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/>
    </xf>
    <xf numFmtId="0" fontId="2" fillId="5" borderId="3" xfId="0" applyFont="1" applyFill="1" applyBorder="1"/>
    <xf numFmtId="0" fontId="4" fillId="0" borderId="3" xfId="0" applyFont="1" applyFill="1" applyBorder="1" applyAlignment="1">
      <alignment horizontal="center" shrinkToFit="1"/>
    </xf>
    <xf numFmtId="0" fontId="2" fillId="6" borderId="3" xfId="0" applyFont="1" applyFill="1" applyBorder="1"/>
    <xf numFmtId="0" fontId="4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6" xfId="0" applyFont="1" applyFill="1" applyBorder="1"/>
    <xf numFmtId="0" fontId="4" fillId="0" borderId="6" xfId="0" applyFont="1" applyFill="1" applyBorder="1" applyAlignment="1"/>
    <xf numFmtId="0" fontId="4" fillId="5" borderId="1" xfId="0" applyFont="1" applyFill="1" applyBorder="1" applyAlignment="1">
      <alignment horizontal="left" vertical="top" wrapText="1"/>
    </xf>
    <xf numFmtId="0" fontId="2" fillId="6" borderId="2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9" xfId="0" applyFont="1" applyBorder="1"/>
    <xf numFmtId="0" fontId="4" fillId="6" borderId="8" xfId="0" applyFont="1" applyFill="1" applyBorder="1" applyAlignment="1">
      <alignment horizontal="left" vertical="top" wrapText="1"/>
    </xf>
    <xf numFmtId="0" fontId="2" fillId="6" borderId="5" xfId="0" applyFont="1" applyFill="1" applyBorder="1"/>
    <xf numFmtId="0" fontId="4" fillId="6" borderId="1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2" fillId="4" borderId="5" xfId="0" applyFont="1" applyFill="1" applyBorder="1"/>
    <xf numFmtId="0" fontId="2" fillId="4" borderId="2" xfId="0" applyFont="1" applyFill="1" applyBorder="1"/>
    <xf numFmtId="0" fontId="4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3"/>
  <sheetViews>
    <sheetView tabSelected="1" workbookViewId="0">
      <selection sqref="A1:X1"/>
    </sheetView>
  </sheetViews>
  <sheetFormatPr defaultColWidth="14.42578125" defaultRowHeight="15" customHeight="1"/>
  <cols>
    <col min="1" max="1" width="2.5703125" customWidth="1"/>
    <col min="2" max="2" width="3" customWidth="1"/>
    <col min="3" max="3" width="13.85546875" customWidth="1"/>
    <col min="4" max="4" width="47.85546875" customWidth="1"/>
    <col min="5" max="5" width="5.85546875" customWidth="1"/>
    <col min="6" max="6" width="5.28515625" customWidth="1"/>
    <col min="7" max="7" width="5.85546875" customWidth="1"/>
    <col min="8" max="8" width="4.140625" customWidth="1"/>
    <col min="9" max="9" width="4.7109375" customWidth="1"/>
    <col min="10" max="10" width="3.42578125" customWidth="1"/>
    <col min="11" max="11" width="3.28515625" customWidth="1"/>
    <col min="12" max="12" width="5" customWidth="1"/>
    <col min="13" max="13" width="3.5703125" customWidth="1"/>
    <col min="14" max="14" width="3.7109375" customWidth="1"/>
    <col min="15" max="15" width="4.85546875" customWidth="1"/>
    <col min="16" max="16" width="3.28515625" customWidth="1"/>
    <col min="17" max="17" width="7" customWidth="1"/>
    <col min="18" max="18" width="8.7109375" customWidth="1"/>
    <col min="19" max="19" width="3.28515625" customWidth="1"/>
    <col min="20" max="22" width="5.7109375" customWidth="1"/>
    <col min="23" max="23" width="12" customWidth="1"/>
    <col min="24" max="24" width="4.85546875" customWidth="1"/>
    <col min="25" max="34" width="9.140625" customWidth="1"/>
  </cols>
  <sheetData>
    <row r="1" spans="1:34" ht="54" customHeight="1">
      <c r="A1" s="64" t="s">
        <v>69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5"/>
      <c r="Y1" s="1"/>
      <c r="Z1" s="2"/>
      <c r="AA1" s="2"/>
      <c r="AB1" s="2"/>
      <c r="AC1" s="2"/>
      <c r="AD1" s="2"/>
      <c r="AE1" s="2"/>
      <c r="AF1" s="2"/>
      <c r="AG1" s="2"/>
      <c r="AH1" s="2"/>
    </row>
    <row r="2" spans="1:34" ht="63" customHeight="1">
      <c r="A2" s="3" t="s">
        <v>0</v>
      </c>
      <c r="B2" s="3" t="s">
        <v>1</v>
      </c>
      <c r="C2" s="3" t="s">
        <v>2</v>
      </c>
      <c r="D2" s="32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23" t="s">
        <v>18</v>
      </c>
      <c r="T2" s="23" t="s">
        <v>19</v>
      </c>
      <c r="U2" s="23" t="s">
        <v>20</v>
      </c>
      <c r="V2" s="23" t="s">
        <v>21</v>
      </c>
      <c r="W2" s="23" t="s">
        <v>22</v>
      </c>
      <c r="X2" s="21" t="s">
        <v>23</v>
      </c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 customHeight="1">
      <c r="A3" s="5" t="s">
        <v>24</v>
      </c>
      <c r="B3" s="5" t="s">
        <v>25</v>
      </c>
      <c r="C3" s="6" t="s">
        <v>70</v>
      </c>
      <c r="D3" s="33" t="s">
        <v>26</v>
      </c>
      <c r="E3" s="24">
        <v>1</v>
      </c>
      <c r="F3" s="24">
        <v>2</v>
      </c>
      <c r="G3" s="24">
        <v>4</v>
      </c>
      <c r="H3" s="24"/>
      <c r="I3" s="24"/>
      <c r="J3" s="24"/>
      <c r="K3" s="24"/>
      <c r="L3" s="47"/>
      <c r="M3" s="47"/>
      <c r="N3" s="47"/>
      <c r="O3" s="47"/>
      <c r="P3" s="47"/>
      <c r="Q3" s="47">
        <f t="shared" ref="Q3:R3" si="0">E3+H3+K3+N3</f>
        <v>1</v>
      </c>
      <c r="R3" s="47">
        <f t="shared" si="0"/>
        <v>2</v>
      </c>
      <c r="S3" s="47">
        <v>15</v>
      </c>
      <c r="T3" s="48">
        <f t="shared" ref="T3:U3" si="1">Q3*15</f>
        <v>15</v>
      </c>
      <c r="U3" s="48">
        <f t="shared" si="1"/>
        <v>30</v>
      </c>
      <c r="V3" s="48">
        <f t="shared" ref="V3:V36" si="2">T3+U3</f>
        <v>45</v>
      </c>
      <c r="W3" s="47">
        <f t="shared" ref="W3:W5" si="3">G3+J3+M3+P3</f>
        <v>4</v>
      </c>
      <c r="X3" s="40" t="s">
        <v>36</v>
      </c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 customHeight="1">
      <c r="A4" s="5" t="s">
        <v>24</v>
      </c>
      <c r="B4" s="5" t="s">
        <v>28</v>
      </c>
      <c r="C4" s="6" t="s">
        <v>71</v>
      </c>
      <c r="D4" s="33" t="s">
        <v>29</v>
      </c>
      <c r="E4" s="24"/>
      <c r="F4" s="24"/>
      <c r="G4" s="24"/>
      <c r="H4" s="24">
        <v>1</v>
      </c>
      <c r="I4" s="24">
        <v>2</v>
      </c>
      <c r="J4" s="24">
        <v>4</v>
      </c>
      <c r="K4" s="24"/>
      <c r="L4" s="24"/>
      <c r="M4" s="24"/>
      <c r="N4" s="24"/>
      <c r="O4" s="24"/>
      <c r="P4" s="24"/>
      <c r="Q4" s="47">
        <f t="shared" ref="Q4:R4" si="4">E4+H4+K4+N4</f>
        <v>1</v>
      </c>
      <c r="R4" s="47">
        <f t="shared" si="4"/>
        <v>2</v>
      </c>
      <c r="S4" s="47">
        <v>15</v>
      </c>
      <c r="T4" s="48">
        <f t="shared" ref="T4:U4" si="5">Q4*15</f>
        <v>15</v>
      </c>
      <c r="U4" s="48">
        <f t="shared" si="5"/>
        <v>30</v>
      </c>
      <c r="V4" s="48">
        <f t="shared" si="2"/>
        <v>45</v>
      </c>
      <c r="W4" s="48">
        <f t="shared" si="3"/>
        <v>4</v>
      </c>
      <c r="X4" s="40" t="s">
        <v>27</v>
      </c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 customHeight="1">
      <c r="A5" s="5" t="s">
        <v>30</v>
      </c>
      <c r="B5" s="5" t="s">
        <v>31</v>
      </c>
      <c r="C5" s="6" t="s">
        <v>72</v>
      </c>
      <c r="D5" s="34" t="s">
        <v>32</v>
      </c>
      <c r="E5" s="24"/>
      <c r="F5" s="24"/>
      <c r="G5" s="24"/>
      <c r="H5" s="24"/>
      <c r="I5" s="24"/>
      <c r="J5" s="24"/>
      <c r="K5" s="24">
        <v>0</v>
      </c>
      <c r="L5" s="24">
        <v>2</v>
      </c>
      <c r="M5" s="24">
        <v>2</v>
      </c>
      <c r="N5" s="24"/>
      <c r="O5" s="24"/>
      <c r="P5" s="24"/>
      <c r="Q5" s="47">
        <f t="shared" ref="Q5:R5" si="6">E5+H5+K5+N5</f>
        <v>0</v>
      </c>
      <c r="R5" s="47">
        <f t="shared" si="6"/>
        <v>2</v>
      </c>
      <c r="S5" s="47">
        <v>15</v>
      </c>
      <c r="T5" s="48">
        <f t="shared" ref="T5:U5" si="7">Q5*15</f>
        <v>0</v>
      </c>
      <c r="U5" s="48">
        <f t="shared" si="7"/>
        <v>30</v>
      </c>
      <c r="V5" s="47">
        <f t="shared" si="2"/>
        <v>30</v>
      </c>
      <c r="W5" s="47">
        <f t="shared" si="3"/>
        <v>2</v>
      </c>
      <c r="X5" s="40" t="s">
        <v>27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75" customHeight="1">
      <c r="A6" s="8" t="s">
        <v>33</v>
      </c>
      <c r="B6" s="8"/>
      <c r="C6" s="8"/>
      <c r="D6" s="35"/>
      <c r="E6" s="25">
        <f t="shared" ref="E6:R6" si="8">SUM(E3:E5)</f>
        <v>1</v>
      </c>
      <c r="F6" s="25">
        <f t="shared" si="8"/>
        <v>2</v>
      </c>
      <c r="G6" s="25">
        <f t="shared" si="8"/>
        <v>4</v>
      </c>
      <c r="H6" s="25">
        <f t="shared" si="8"/>
        <v>1</v>
      </c>
      <c r="I6" s="25">
        <f t="shared" si="8"/>
        <v>2</v>
      </c>
      <c r="J6" s="25">
        <f t="shared" si="8"/>
        <v>4</v>
      </c>
      <c r="K6" s="25">
        <f t="shared" si="8"/>
        <v>0</v>
      </c>
      <c r="L6" s="25">
        <f t="shared" si="8"/>
        <v>2</v>
      </c>
      <c r="M6" s="25">
        <f t="shared" si="8"/>
        <v>2</v>
      </c>
      <c r="N6" s="25">
        <f t="shared" si="8"/>
        <v>0</v>
      </c>
      <c r="O6" s="25">
        <f t="shared" si="8"/>
        <v>0</v>
      </c>
      <c r="P6" s="25">
        <f t="shared" si="8"/>
        <v>0</v>
      </c>
      <c r="Q6" s="25">
        <f t="shared" si="8"/>
        <v>2</v>
      </c>
      <c r="R6" s="25">
        <f t="shared" si="8"/>
        <v>6</v>
      </c>
      <c r="S6" s="25" t="s">
        <v>34</v>
      </c>
      <c r="T6" s="25">
        <f t="shared" ref="T6:U6" si="9">SUM(T3:T5)</f>
        <v>30</v>
      </c>
      <c r="U6" s="25">
        <f t="shared" si="9"/>
        <v>90</v>
      </c>
      <c r="V6" s="49">
        <f t="shared" si="2"/>
        <v>120</v>
      </c>
      <c r="W6" s="50">
        <f>SUM(W3:W5)</f>
        <v>10</v>
      </c>
      <c r="X6" s="41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 customHeight="1">
      <c r="A7" s="5" t="s">
        <v>24</v>
      </c>
      <c r="B7" s="5" t="s">
        <v>28</v>
      </c>
      <c r="C7" s="6" t="s">
        <v>73</v>
      </c>
      <c r="D7" s="36" t="s">
        <v>35</v>
      </c>
      <c r="E7" s="24"/>
      <c r="F7" s="24"/>
      <c r="G7" s="24"/>
      <c r="H7" s="24">
        <v>1</v>
      </c>
      <c r="I7" s="24">
        <v>2</v>
      </c>
      <c r="J7" s="24">
        <v>4</v>
      </c>
      <c r="K7" s="24"/>
      <c r="L7" s="24"/>
      <c r="M7" s="24"/>
      <c r="N7" s="24"/>
      <c r="O7" s="24"/>
      <c r="P7" s="24"/>
      <c r="Q7" s="47">
        <f t="shared" ref="Q7:R7" si="10">E7+H7+K7+N7</f>
        <v>1</v>
      </c>
      <c r="R7" s="47">
        <f t="shared" si="10"/>
        <v>2</v>
      </c>
      <c r="S7" s="47">
        <v>15</v>
      </c>
      <c r="T7" s="48">
        <f t="shared" ref="T7:U7" si="11">Q7*15</f>
        <v>15</v>
      </c>
      <c r="U7" s="48">
        <f t="shared" si="11"/>
        <v>30</v>
      </c>
      <c r="V7" s="48">
        <f t="shared" si="2"/>
        <v>45</v>
      </c>
      <c r="W7" s="47">
        <f>G7+J7+M7+P7</f>
        <v>4</v>
      </c>
      <c r="X7" s="40" t="s">
        <v>27</v>
      </c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4.75" customHeight="1">
      <c r="A8" s="62" t="s">
        <v>37</v>
      </c>
      <c r="B8" s="63"/>
      <c r="C8" s="63"/>
      <c r="D8" s="63"/>
      <c r="E8" s="26">
        <f t="shared" ref="E8:R8" si="12">SUM(E7)</f>
        <v>0</v>
      </c>
      <c r="F8" s="26">
        <f t="shared" si="12"/>
        <v>0</v>
      </c>
      <c r="G8" s="26">
        <f t="shared" si="12"/>
        <v>0</v>
      </c>
      <c r="H8" s="26">
        <f t="shared" si="12"/>
        <v>1</v>
      </c>
      <c r="I8" s="26">
        <f t="shared" si="12"/>
        <v>2</v>
      </c>
      <c r="J8" s="26">
        <f t="shared" si="12"/>
        <v>4</v>
      </c>
      <c r="K8" s="26">
        <f t="shared" si="12"/>
        <v>0</v>
      </c>
      <c r="L8" s="26">
        <f t="shared" si="12"/>
        <v>0</v>
      </c>
      <c r="M8" s="26">
        <f t="shared" si="12"/>
        <v>0</v>
      </c>
      <c r="N8" s="26">
        <f t="shared" si="12"/>
        <v>0</v>
      </c>
      <c r="O8" s="26">
        <f t="shared" si="12"/>
        <v>0</v>
      </c>
      <c r="P8" s="26">
        <f t="shared" si="12"/>
        <v>0</v>
      </c>
      <c r="Q8" s="26">
        <f t="shared" si="12"/>
        <v>1</v>
      </c>
      <c r="R8" s="26">
        <f t="shared" si="12"/>
        <v>2</v>
      </c>
      <c r="S8" s="26" t="s">
        <v>34</v>
      </c>
      <c r="T8" s="26">
        <f t="shared" ref="T8:U8" si="13">SUM(T7)</f>
        <v>15</v>
      </c>
      <c r="U8" s="26">
        <f t="shared" si="13"/>
        <v>30</v>
      </c>
      <c r="V8" s="51">
        <f t="shared" si="2"/>
        <v>45</v>
      </c>
      <c r="W8" s="52">
        <f>SUM(W7)</f>
        <v>4</v>
      </c>
      <c r="X8" s="42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 customHeight="1">
      <c r="A9" s="9" t="s">
        <v>24</v>
      </c>
      <c r="B9" s="9" t="s">
        <v>25</v>
      </c>
      <c r="C9" s="10" t="s">
        <v>74</v>
      </c>
      <c r="D9" s="33" t="s">
        <v>38</v>
      </c>
      <c r="E9" s="27">
        <v>3</v>
      </c>
      <c r="F9" s="27">
        <v>0</v>
      </c>
      <c r="G9" s="27">
        <v>4</v>
      </c>
      <c r="H9" s="27"/>
      <c r="I9" s="27"/>
      <c r="J9" s="27"/>
      <c r="K9" s="27"/>
      <c r="L9" s="29"/>
      <c r="M9" s="29"/>
      <c r="N9" s="29"/>
      <c r="O9" s="29"/>
      <c r="P9" s="29"/>
      <c r="Q9" s="29">
        <f t="shared" ref="Q9:R9" si="14">E9+H9+K9+N9</f>
        <v>3</v>
      </c>
      <c r="R9" s="29">
        <f t="shared" si="14"/>
        <v>0</v>
      </c>
      <c r="S9" s="29">
        <v>15</v>
      </c>
      <c r="T9" s="53">
        <f t="shared" ref="T9:U9" si="15">Q9*15</f>
        <v>45</v>
      </c>
      <c r="U9" s="53">
        <f t="shared" si="15"/>
        <v>0</v>
      </c>
      <c r="V9" s="53">
        <f t="shared" si="2"/>
        <v>45</v>
      </c>
      <c r="W9" s="29">
        <f t="shared" ref="W9:W11" si="16">G9+J9+M9+P9</f>
        <v>4</v>
      </c>
      <c r="X9" s="43" t="s">
        <v>36</v>
      </c>
      <c r="Y9" s="11"/>
      <c r="Z9" s="4"/>
      <c r="AA9" s="4"/>
      <c r="AB9" s="4"/>
      <c r="AC9" s="4"/>
      <c r="AD9" s="4"/>
      <c r="AE9" s="4"/>
      <c r="AF9" s="4"/>
      <c r="AG9" s="4"/>
      <c r="AH9" s="4"/>
    </row>
    <row r="10" spans="1:34" ht="12.75" customHeight="1">
      <c r="A10" s="9" t="s">
        <v>24</v>
      </c>
      <c r="B10" s="9" t="s">
        <v>28</v>
      </c>
      <c r="C10" s="10" t="s">
        <v>75</v>
      </c>
      <c r="D10" s="33" t="s">
        <v>39</v>
      </c>
      <c r="E10" s="27"/>
      <c r="F10" s="27"/>
      <c r="G10" s="27"/>
      <c r="H10" s="27">
        <v>3</v>
      </c>
      <c r="I10" s="27">
        <v>0</v>
      </c>
      <c r="J10" s="27">
        <v>4</v>
      </c>
      <c r="K10" s="27"/>
      <c r="L10" s="27"/>
      <c r="M10" s="27"/>
      <c r="N10" s="27"/>
      <c r="O10" s="27"/>
      <c r="P10" s="27"/>
      <c r="Q10" s="29">
        <f t="shared" ref="Q10:R10" si="17">E10+H10+K10+N10</f>
        <v>3</v>
      </c>
      <c r="R10" s="29">
        <f t="shared" si="17"/>
        <v>0</v>
      </c>
      <c r="S10" s="29">
        <v>15</v>
      </c>
      <c r="T10" s="53">
        <f t="shared" ref="T10:U10" si="18">Q10*15</f>
        <v>45</v>
      </c>
      <c r="U10" s="53">
        <f t="shared" si="18"/>
        <v>0</v>
      </c>
      <c r="V10" s="53">
        <f t="shared" si="2"/>
        <v>45</v>
      </c>
      <c r="W10" s="53">
        <f t="shared" si="16"/>
        <v>4</v>
      </c>
      <c r="X10" s="43" t="s">
        <v>36</v>
      </c>
      <c r="Y10" s="11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 customHeight="1">
      <c r="A11" s="9" t="s">
        <v>30</v>
      </c>
      <c r="B11" s="9" t="s">
        <v>31</v>
      </c>
      <c r="C11" s="10" t="s">
        <v>76</v>
      </c>
      <c r="D11" s="33" t="s">
        <v>40</v>
      </c>
      <c r="E11" s="27"/>
      <c r="F11" s="27"/>
      <c r="G11" s="27"/>
      <c r="H11" s="27"/>
      <c r="I11" s="27"/>
      <c r="J11" s="27"/>
      <c r="K11" s="27">
        <v>2</v>
      </c>
      <c r="L11" s="27">
        <v>0</v>
      </c>
      <c r="M11" s="27">
        <v>4</v>
      </c>
      <c r="N11" s="27"/>
      <c r="O11" s="27"/>
      <c r="P11" s="27"/>
      <c r="Q11" s="29">
        <f t="shared" ref="Q11:R11" si="19">E11+H11+K11+N11</f>
        <v>2</v>
      </c>
      <c r="R11" s="29">
        <f t="shared" si="19"/>
        <v>0</v>
      </c>
      <c r="S11" s="29">
        <v>15</v>
      </c>
      <c r="T11" s="53">
        <f t="shared" ref="T11:U11" si="20">Q11*15</f>
        <v>30</v>
      </c>
      <c r="U11" s="53">
        <f t="shared" si="20"/>
        <v>0</v>
      </c>
      <c r="V11" s="53">
        <f t="shared" si="2"/>
        <v>30</v>
      </c>
      <c r="W11" s="53">
        <f t="shared" si="16"/>
        <v>4</v>
      </c>
      <c r="X11" s="43" t="s">
        <v>36</v>
      </c>
      <c r="Y11" s="11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 customHeight="1">
      <c r="A12" s="69" t="s">
        <v>43</v>
      </c>
      <c r="B12" s="63"/>
      <c r="C12" s="63"/>
      <c r="D12" s="63"/>
      <c r="E12" s="28">
        <f t="shared" ref="E12:R12" si="21">SUM(E9:E11)</f>
        <v>3</v>
      </c>
      <c r="F12" s="28">
        <f t="shared" si="21"/>
        <v>0</v>
      </c>
      <c r="G12" s="28">
        <f t="shared" si="21"/>
        <v>4</v>
      </c>
      <c r="H12" s="28">
        <f t="shared" si="21"/>
        <v>3</v>
      </c>
      <c r="I12" s="28">
        <f t="shared" si="21"/>
        <v>0</v>
      </c>
      <c r="J12" s="28">
        <f t="shared" si="21"/>
        <v>4</v>
      </c>
      <c r="K12" s="28">
        <f t="shared" si="21"/>
        <v>2</v>
      </c>
      <c r="L12" s="28">
        <f t="shared" si="21"/>
        <v>0</v>
      </c>
      <c r="M12" s="28">
        <f t="shared" si="21"/>
        <v>4</v>
      </c>
      <c r="N12" s="28">
        <f t="shared" si="21"/>
        <v>0</v>
      </c>
      <c r="O12" s="28">
        <f t="shared" si="21"/>
        <v>0</v>
      </c>
      <c r="P12" s="28">
        <f t="shared" si="21"/>
        <v>0</v>
      </c>
      <c r="Q12" s="28">
        <f t="shared" si="21"/>
        <v>8</v>
      </c>
      <c r="R12" s="28">
        <f t="shared" si="21"/>
        <v>0</v>
      </c>
      <c r="S12" s="28" t="s">
        <v>34</v>
      </c>
      <c r="T12" s="28">
        <f>SUM(T9:T11)</f>
        <v>120</v>
      </c>
      <c r="U12" s="28">
        <f>SUM(U9:U11)</f>
        <v>0</v>
      </c>
      <c r="V12" s="54">
        <f t="shared" si="2"/>
        <v>120</v>
      </c>
      <c r="W12" s="55">
        <f>SUM(W9:W11)</f>
        <v>12</v>
      </c>
      <c r="X12" s="44"/>
      <c r="Y12" s="11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 customHeight="1">
      <c r="A13" s="58" t="s">
        <v>24</v>
      </c>
      <c r="B13" s="58" t="s">
        <v>25</v>
      </c>
      <c r="C13" s="17" t="s">
        <v>77</v>
      </c>
      <c r="D13" s="36" t="s">
        <v>44</v>
      </c>
      <c r="E13" s="27">
        <v>2</v>
      </c>
      <c r="F13" s="27">
        <v>0</v>
      </c>
      <c r="G13" s="27">
        <v>4</v>
      </c>
      <c r="H13" s="27"/>
      <c r="I13" s="27"/>
      <c r="J13" s="27"/>
      <c r="K13" s="27"/>
      <c r="L13" s="29"/>
      <c r="M13" s="29"/>
      <c r="N13" s="29"/>
      <c r="O13" s="29"/>
      <c r="P13" s="29"/>
      <c r="Q13" s="29">
        <f t="shared" ref="Q13:R14" si="22">E13+H13+K13+N13</f>
        <v>2</v>
      </c>
      <c r="R13" s="29">
        <f t="shared" si="22"/>
        <v>0</v>
      </c>
      <c r="S13" s="29">
        <v>15</v>
      </c>
      <c r="T13" s="53">
        <f t="shared" ref="T13:U14" si="23">Q13*15</f>
        <v>30</v>
      </c>
      <c r="U13" s="53">
        <f t="shared" si="23"/>
        <v>0</v>
      </c>
      <c r="V13" s="53">
        <f t="shared" si="2"/>
        <v>30</v>
      </c>
      <c r="W13" s="29">
        <f>G13+J13+M13+P13</f>
        <v>4</v>
      </c>
      <c r="X13" s="43" t="s">
        <v>36</v>
      </c>
      <c r="Y13" s="11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7" customFormat="1" ht="12.75" customHeight="1">
      <c r="A14" s="59" t="s">
        <v>24</v>
      </c>
      <c r="B14" s="59" t="s">
        <v>28</v>
      </c>
      <c r="C14" s="60" t="s">
        <v>78</v>
      </c>
      <c r="D14" s="37" t="s">
        <v>42</v>
      </c>
      <c r="E14" s="27"/>
      <c r="F14" s="27"/>
      <c r="G14" s="27"/>
      <c r="H14" s="27">
        <v>2</v>
      </c>
      <c r="I14" s="27">
        <v>0</v>
      </c>
      <c r="J14" s="27">
        <v>3</v>
      </c>
      <c r="K14" s="27"/>
      <c r="L14" s="29"/>
      <c r="M14" s="29"/>
      <c r="N14" s="29"/>
      <c r="O14" s="29"/>
      <c r="P14" s="29"/>
      <c r="Q14" s="29">
        <f t="shared" si="22"/>
        <v>2</v>
      </c>
      <c r="R14" s="29">
        <f t="shared" si="22"/>
        <v>0</v>
      </c>
      <c r="S14" s="29">
        <v>15</v>
      </c>
      <c r="T14" s="53">
        <f t="shared" si="23"/>
        <v>30</v>
      </c>
      <c r="U14" s="53">
        <f t="shared" si="23"/>
        <v>0</v>
      </c>
      <c r="V14" s="53">
        <f t="shared" si="2"/>
        <v>30</v>
      </c>
      <c r="W14" s="29">
        <f>G14+J14+M14+P14</f>
        <v>3</v>
      </c>
      <c r="X14" s="43" t="s">
        <v>36</v>
      </c>
      <c r="Y14" s="11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 customHeight="1">
      <c r="A15" s="67" t="s">
        <v>64</v>
      </c>
      <c r="B15" s="68"/>
      <c r="C15" s="68"/>
      <c r="D15" s="63"/>
      <c r="E15" s="28">
        <f>SUM(E13+E14)</f>
        <v>2</v>
      </c>
      <c r="F15" s="28">
        <f t="shared" ref="F15:P15" si="24">SUM(F13+F14)</f>
        <v>0</v>
      </c>
      <c r="G15" s="28">
        <f t="shared" si="24"/>
        <v>4</v>
      </c>
      <c r="H15" s="28">
        <f t="shared" si="24"/>
        <v>2</v>
      </c>
      <c r="I15" s="28">
        <f t="shared" si="24"/>
        <v>0</v>
      </c>
      <c r="J15" s="28">
        <f t="shared" si="24"/>
        <v>3</v>
      </c>
      <c r="K15" s="28">
        <f t="shared" si="24"/>
        <v>0</v>
      </c>
      <c r="L15" s="28">
        <f t="shared" si="24"/>
        <v>0</v>
      </c>
      <c r="M15" s="28">
        <f t="shared" si="24"/>
        <v>0</v>
      </c>
      <c r="N15" s="28">
        <f t="shared" si="24"/>
        <v>0</v>
      </c>
      <c r="O15" s="28">
        <f t="shared" si="24"/>
        <v>0</v>
      </c>
      <c r="P15" s="28">
        <f t="shared" si="24"/>
        <v>0</v>
      </c>
      <c r="Q15" s="28">
        <f>SUM(Q13:Q14)</f>
        <v>4</v>
      </c>
      <c r="R15" s="28">
        <f>SUM(R13:R14)</f>
        <v>0</v>
      </c>
      <c r="S15" s="28" t="s">
        <v>34</v>
      </c>
      <c r="T15" s="28">
        <f>SUM(T13:T14)</f>
        <v>60</v>
      </c>
      <c r="U15" s="28">
        <f>SUM(U13:U14)</f>
        <v>0</v>
      </c>
      <c r="V15" s="54">
        <f t="shared" si="2"/>
        <v>60</v>
      </c>
      <c r="W15" s="55">
        <f>SUM(W13:W14)</f>
        <v>7</v>
      </c>
      <c r="X15" s="44"/>
      <c r="Y15" s="11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customHeight="1">
      <c r="A16" s="12" t="s">
        <v>24</v>
      </c>
      <c r="B16" s="12" t="s">
        <v>28</v>
      </c>
      <c r="C16" s="13" t="s">
        <v>79</v>
      </c>
      <c r="D16" s="38" t="s">
        <v>45</v>
      </c>
      <c r="E16" s="27"/>
      <c r="F16" s="27"/>
      <c r="G16" s="27"/>
      <c r="H16" s="27">
        <v>2</v>
      </c>
      <c r="I16" s="27">
        <v>1</v>
      </c>
      <c r="J16" s="27">
        <v>4</v>
      </c>
      <c r="K16" s="27"/>
      <c r="L16" s="27"/>
      <c r="M16" s="27"/>
      <c r="N16" s="27"/>
      <c r="O16" s="27"/>
      <c r="P16" s="27"/>
      <c r="Q16" s="29">
        <f t="shared" ref="Q16:R16" si="25">E16+H16+K16+N16</f>
        <v>2</v>
      </c>
      <c r="R16" s="29">
        <f t="shared" si="25"/>
        <v>1</v>
      </c>
      <c r="S16" s="27">
        <v>15</v>
      </c>
      <c r="T16" s="53">
        <f t="shared" ref="T16:U16" si="26">Q16*15</f>
        <v>30</v>
      </c>
      <c r="U16" s="53">
        <f t="shared" si="26"/>
        <v>15</v>
      </c>
      <c r="V16" s="53">
        <f t="shared" si="2"/>
        <v>45</v>
      </c>
      <c r="W16" s="29">
        <f t="shared" ref="W16:W18" si="27">G16+J16+M16+P16</f>
        <v>4</v>
      </c>
      <c r="X16" s="43" t="s">
        <v>36</v>
      </c>
      <c r="Y16" s="11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 customHeight="1">
      <c r="A17" s="14" t="s">
        <v>30</v>
      </c>
      <c r="B17" s="12" t="s">
        <v>31</v>
      </c>
      <c r="C17" s="13" t="s">
        <v>80</v>
      </c>
      <c r="D17" s="38" t="s">
        <v>46</v>
      </c>
      <c r="E17" s="27"/>
      <c r="F17" s="27"/>
      <c r="G17" s="27"/>
      <c r="H17" s="27"/>
      <c r="I17" s="27"/>
      <c r="J17" s="27"/>
      <c r="K17" s="27">
        <v>2</v>
      </c>
      <c r="L17" s="27">
        <v>3</v>
      </c>
      <c r="M17" s="27">
        <v>4</v>
      </c>
      <c r="N17" s="27"/>
      <c r="O17" s="27"/>
      <c r="P17" s="27"/>
      <c r="Q17" s="29">
        <f t="shared" ref="Q17:R18" si="28">E17+H17+K17+N17</f>
        <v>2</v>
      </c>
      <c r="R17" s="29">
        <f t="shared" si="28"/>
        <v>3</v>
      </c>
      <c r="S17" s="27">
        <v>15</v>
      </c>
      <c r="T17" s="53">
        <f t="shared" ref="T17:U18" si="29">Q17*15</f>
        <v>30</v>
      </c>
      <c r="U17" s="53">
        <f t="shared" si="29"/>
        <v>45</v>
      </c>
      <c r="V17" s="53">
        <f t="shared" si="2"/>
        <v>75</v>
      </c>
      <c r="W17" s="29">
        <f t="shared" si="27"/>
        <v>4</v>
      </c>
      <c r="X17" s="43" t="s">
        <v>27</v>
      </c>
      <c r="Y17" s="11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7" customFormat="1" ht="12.75" customHeight="1">
      <c r="A18" s="12" t="s">
        <v>24</v>
      </c>
      <c r="B18" s="12" t="s">
        <v>28</v>
      </c>
      <c r="C18" s="15" t="s">
        <v>81</v>
      </c>
      <c r="D18" s="15" t="s">
        <v>52</v>
      </c>
      <c r="E18" s="27"/>
      <c r="F18" s="27"/>
      <c r="G18" s="27"/>
      <c r="H18" s="27">
        <v>0</v>
      </c>
      <c r="I18" s="27">
        <v>2</v>
      </c>
      <c r="J18" s="27">
        <v>4</v>
      </c>
      <c r="K18" s="27"/>
      <c r="L18" s="27"/>
      <c r="M18" s="27"/>
      <c r="N18" s="27"/>
      <c r="O18" s="27"/>
      <c r="P18" s="27"/>
      <c r="Q18" s="29">
        <f t="shared" si="28"/>
        <v>0</v>
      </c>
      <c r="R18" s="29">
        <f t="shared" si="28"/>
        <v>2</v>
      </c>
      <c r="S18" s="27">
        <v>15</v>
      </c>
      <c r="T18" s="53">
        <f>Q18*15</f>
        <v>0</v>
      </c>
      <c r="U18" s="53">
        <f t="shared" si="29"/>
        <v>30</v>
      </c>
      <c r="V18" s="53">
        <f t="shared" si="2"/>
        <v>30</v>
      </c>
      <c r="W18" s="29">
        <f t="shared" si="27"/>
        <v>4</v>
      </c>
      <c r="X18" s="43" t="s">
        <v>27</v>
      </c>
      <c r="Y18" s="11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 customHeight="1">
      <c r="A19" s="67" t="s">
        <v>65</v>
      </c>
      <c r="B19" s="63"/>
      <c r="C19" s="63"/>
      <c r="D19" s="63"/>
      <c r="E19" s="28">
        <f>SUM(E16+E17+E18)</f>
        <v>0</v>
      </c>
      <c r="F19" s="28">
        <f t="shared" ref="F19:P19" si="30">SUM(F16+F17+F18)</f>
        <v>0</v>
      </c>
      <c r="G19" s="28">
        <f t="shared" si="30"/>
        <v>0</v>
      </c>
      <c r="H19" s="28">
        <f t="shared" si="30"/>
        <v>2</v>
      </c>
      <c r="I19" s="28">
        <f t="shared" si="30"/>
        <v>3</v>
      </c>
      <c r="J19" s="28">
        <f t="shared" si="30"/>
        <v>8</v>
      </c>
      <c r="K19" s="28">
        <f t="shared" si="30"/>
        <v>2</v>
      </c>
      <c r="L19" s="28">
        <f t="shared" si="30"/>
        <v>3</v>
      </c>
      <c r="M19" s="28">
        <f t="shared" si="30"/>
        <v>4</v>
      </c>
      <c r="N19" s="28">
        <f t="shared" si="30"/>
        <v>0</v>
      </c>
      <c r="O19" s="28">
        <f t="shared" si="30"/>
        <v>0</v>
      </c>
      <c r="P19" s="28">
        <f t="shared" si="30"/>
        <v>0</v>
      </c>
      <c r="Q19" s="28">
        <f>SUM(Q16:Q18)</f>
        <v>4</v>
      </c>
      <c r="R19" s="28">
        <f t="shared" ref="R19" si="31">SUM(R16:R17)</f>
        <v>4</v>
      </c>
      <c r="S19" s="28" t="s">
        <v>34</v>
      </c>
      <c r="T19" s="28">
        <f>SUM(T16:T18)</f>
        <v>60</v>
      </c>
      <c r="U19" s="28">
        <f>SUM(U16:U18)</f>
        <v>90</v>
      </c>
      <c r="V19" s="54">
        <f t="shared" si="2"/>
        <v>150</v>
      </c>
      <c r="W19" s="55">
        <f>SUM(W16:W18)</f>
        <v>12</v>
      </c>
      <c r="X19" s="44"/>
      <c r="Y19" s="11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 customHeight="1">
      <c r="A20" s="12" t="s">
        <v>24</v>
      </c>
      <c r="B20" s="12" t="s">
        <v>25</v>
      </c>
      <c r="C20" s="10" t="s">
        <v>82</v>
      </c>
      <c r="D20" s="33" t="s">
        <v>47</v>
      </c>
      <c r="E20" s="27">
        <v>0</v>
      </c>
      <c r="F20" s="27">
        <v>2</v>
      </c>
      <c r="G20" s="27">
        <v>3</v>
      </c>
      <c r="H20" s="27"/>
      <c r="I20" s="27"/>
      <c r="J20" s="27"/>
      <c r="K20" s="27"/>
      <c r="L20" s="27"/>
      <c r="M20" s="27"/>
      <c r="N20" s="27"/>
      <c r="O20" s="27"/>
      <c r="P20" s="27"/>
      <c r="Q20" s="29">
        <f t="shared" ref="Q20:R20" si="32">E20+H20+K20+N20</f>
        <v>0</v>
      </c>
      <c r="R20" s="29">
        <f t="shared" si="32"/>
        <v>2</v>
      </c>
      <c r="S20" s="29">
        <v>15</v>
      </c>
      <c r="T20" s="53">
        <f t="shared" ref="T20:U20" si="33">Q20*15</f>
        <v>0</v>
      </c>
      <c r="U20" s="53">
        <f t="shared" si="33"/>
        <v>30</v>
      </c>
      <c r="V20" s="29">
        <f t="shared" si="2"/>
        <v>30</v>
      </c>
      <c r="W20" s="29">
        <f t="shared" ref="W20:W23" si="34">G20+J20+M20+P20</f>
        <v>3</v>
      </c>
      <c r="X20" s="43" t="s">
        <v>27</v>
      </c>
      <c r="Y20" s="11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 customHeight="1">
      <c r="A21" s="9" t="s">
        <v>24</v>
      </c>
      <c r="B21" s="9" t="s">
        <v>28</v>
      </c>
      <c r="C21" s="10" t="s">
        <v>83</v>
      </c>
      <c r="D21" s="33" t="s">
        <v>48</v>
      </c>
      <c r="E21" s="27"/>
      <c r="F21" s="27"/>
      <c r="G21" s="27"/>
      <c r="H21" s="27">
        <v>0</v>
      </c>
      <c r="I21" s="27">
        <v>2</v>
      </c>
      <c r="J21" s="27">
        <v>3</v>
      </c>
      <c r="K21" s="27"/>
      <c r="L21" s="27"/>
      <c r="M21" s="27"/>
      <c r="N21" s="27"/>
      <c r="O21" s="27"/>
      <c r="P21" s="27"/>
      <c r="Q21" s="29">
        <f t="shared" ref="Q21:R21" si="35">E21+H21+K21+N21</f>
        <v>0</v>
      </c>
      <c r="R21" s="29">
        <f t="shared" si="35"/>
        <v>2</v>
      </c>
      <c r="S21" s="29">
        <v>15</v>
      </c>
      <c r="T21" s="53">
        <f t="shared" ref="T21:U21" si="36">Q21*15</f>
        <v>0</v>
      </c>
      <c r="U21" s="53">
        <f t="shared" si="36"/>
        <v>30</v>
      </c>
      <c r="V21" s="29">
        <f t="shared" si="2"/>
        <v>30</v>
      </c>
      <c r="W21" s="29">
        <f t="shared" si="34"/>
        <v>3</v>
      </c>
      <c r="X21" s="43" t="s">
        <v>27</v>
      </c>
      <c r="Y21" s="11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 customHeight="1">
      <c r="A22" s="9" t="s">
        <v>30</v>
      </c>
      <c r="B22" s="9" t="s">
        <v>31</v>
      </c>
      <c r="C22" s="10" t="s">
        <v>84</v>
      </c>
      <c r="D22" s="33" t="s">
        <v>49</v>
      </c>
      <c r="E22" s="29"/>
      <c r="F22" s="29"/>
      <c r="G22" s="27"/>
      <c r="H22" s="29"/>
      <c r="I22" s="29"/>
      <c r="J22" s="29"/>
      <c r="K22" s="29">
        <v>1</v>
      </c>
      <c r="L22" s="29">
        <v>2</v>
      </c>
      <c r="M22" s="29">
        <v>3</v>
      </c>
      <c r="N22" s="29"/>
      <c r="O22" s="29"/>
      <c r="P22" s="29"/>
      <c r="Q22" s="29">
        <f t="shared" ref="Q22:R22" si="37">E22+H22+K22+N22</f>
        <v>1</v>
      </c>
      <c r="R22" s="29">
        <f t="shared" si="37"/>
        <v>2</v>
      </c>
      <c r="S22" s="29">
        <v>15</v>
      </c>
      <c r="T22" s="53">
        <f t="shared" ref="T22:U22" si="38">Q22*15</f>
        <v>15</v>
      </c>
      <c r="U22" s="53">
        <f t="shared" si="38"/>
        <v>30</v>
      </c>
      <c r="V22" s="29">
        <f t="shared" si="2"/>
        <v>45</v>
      </c>
      <c r="W22" s="29">
        <f t="shared" si="34"/>
        <v>3</v>
      </c>
      <c r="X22" s="43" t="s">
        <v>27</v>
      </c>
      <c r="Y22" s="11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 customHeight="1">
      <c r="A23" s="9" t="s">
        <v>24</v>
      </c>
      <c r="B23" s="9" t="s">
        <v>25</v>
      </c>
      <c r="C23" s="10" t="s">
        <v>85</v>
      </c>
      <c r="D23" s="33" t="s">
        <v>50</v>
      </c>
      <c r="E23" s="29">
        <v>0</v>
      </c>
      <c r="F23" s="29">
        <v>2</v>
      </c>
      <c r="G23" s="27">
        <v>3</v>
      </c>
      <c r="H23" s="29"/>
      <c r="I23" s="29"/>
      <c r="J23" s="29"/>
      <c r="K23" s="29"/>
      <c r="L23" s="29"/>
      <c r="M23" s="29"/>
      <c r="N23" s="29"/>
      <c r="O23" s="29"/>
      <c r="P23" s="29"/>
      <c r="Q23" s="29">
        <f t="shared" ref="Q23:R23" si="39">E23+H23+K23+N23</f>
        <v>0</v>
      </c>
      <c r="R23" s="29">
        <f t="shared" si="39"/>
        <v>2</v>
      </c>
      <c r="S23" s="29">
        <v>15</v>
      </c>
      <c r="T23" s="53">
        <f t="shared" ref="T23:U23" si="40">Q23*15</f>
        <v>0</v>
      </c>
      <c r="U23" s="53">
        <f t="shared" si="40"/>
        <v>30</v>
      </c>
      <c r="V23" s="29">
        <f t="shared" si="2"/>
        <v>30</v>
      </c>
      <c r="W23" s="29">
        <f t="shared" si="34"/>
        <v>3</v>
      </c>
      <c r="X23" s="43" t="s">
        <v>27</v>
      </c>
      <c r="Y23" s="11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 customHeight="1">
      <c r="A24" s="69" t="s">
        <v>66</v>
      </c>
      <c r="B24" s="63"/>
      <c r="C24" s="63"/>
      <c r="D24" s="63"/>
      <c r="E24" s="28">
        <f t="shared" ref="E24:R24" si="41">SUM(E20:E23)</f>
        <v>0</v>
      </c>
      <c r="F24" s="28">
        <f t="shared" si="41"/>
        <v>4</v>
      </c>
      <c r="G24" s="28">
        <f t="shared" si="41"/>
        <v>6</v>
      </c>
      <c r="H24" s="28">
        <f t="shared" si="41"/>
        <v>0</v>
      </c>
      <c r="I24" s="28">
        <f t="shared" si="41"/>
        <v>2</v>
      </c>
      <c r="J24" s="28">
        <f t="shared" si="41"/>
        <v>3</v>
      </c>
      <c r="K24" s="28">
        <f t="shared" si="41"/>
        <v>1</v>
      </c>
      <c r="L24" s="28">
        <f t="shared" si="41"/>
        <v>2</v>
      </c>
      <c r="M24" s="28">
        <f t="shared" si="41"/>
        <v>3</v>
      </c>
      <c r="N24" s="28">
        <f t="shared" si="41"/>
        <v>0</v>
      </c>
      <c r="O24" s="28">
        <f t="shared" si="41"/>
        <v>0</v>
      </c>
      <c r="P24" s="28">
        <f t="shared" si="41"/>
        <v>0</v>
      </c>
      <c r="Q24" s="28">
        <f t="shared" si="41"/>
        <v>1</v>
      </c>
      <c r="R24" s="28">
        <f t="shared" si="41"/>
        <v>8</v>
      </c>
      <c r="S24" s="28" t="s">
        <v>34</v>
      </c>
      <c r="T24" s="28">
        <f t="shared" ref="T24:U24" si="42">SUM(T20:T23)</f>
        <v>15</v>
      </c>
      <c r="U24" s="28">
        <f t="shared" si="42"/>
        <v>120</v>
      </c>
      <c r="V24" s="54">
        <f t="shared" si="2"/>
        <v>135</v>
      </c>
      <c r="W24" s="55">
        <f>SUM(W20:W23)</f>
        <v>12</v>
      </c>
      <c r="X24" s="44"/>
      <c r="Y24" s="16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.75" customHeight="1">
      <c r="A25" s="9" t="s">
        <v>24</v>
      </c>
      <c r="B25" s="9" t="s">
        <v>25</v>
      </c>
      <c r="C25" s="10" t="s">
        <v>86</v>
      </c>
      <c r="D25" s="33" t="s">
        <v>51</v>
      </c>
      <c r="E25" s="27">
        <v>2</v>
      </c>
      <c r="F25" s="27">
        <v>0</v>
      </c>
      <c r="G25" s="27">
        <v>4</v>
      </c>
      <c r="H25" s="29"/>
      <c r="I25" s="29"/>
      <c r="J25" s="29"/>
      <c r="K25" s="29"/>
      <c r="L25" s="29"/>
      <c r="M25" s="29"/>
      <c r="N25" s="29"/>
      <c r="O25" s="29"/>
      <c r="P25" s="29"/>
      <c r="Q25" s="29">
        <f t="shared" ref="Q25:R25" si="43">E25+H25+K25+N25</f>
        <v>2</v>
      </c>
      <c r="R25" s="29">
        <f t="shared" si="43"/>
        <v>0</v>
      </c>
      <c r="S25" s="29">
        <v>15</v>
      </c>
      <c r="T25" s="53">
        <f t="shared" ref="T25:U25" si="44">Q25*15</f>
        <v>30</v>
      </c>
      <c r="U25" s="53">
        <f t="shared" si="44"/>
        <v>0</v>
      </c>
      <c r="V25" s="53">
        <f t="shared" si="2"/>
        <v>30</v>
      </c>
      <c r="W25" s="29">
        <f t="shared" ref="W25:W27" si="45">G25+J25+M25+P25</f>
        <v>4</v>
      </c>
      <c r="X25" s="43" t="s">
        <v>27</v>
      </c>
      <c r="Y25" s="16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 customHeight="1">
      <c r="A26" s="9" t="s">
        <v>24</v>
      </c>
      <c r="B26" s="9" t="s">
        <v>25</v>
      </c>
      <c r="C26" s="10" t="s">
        <v>87</v>
      </c>
      <c r="D26" s="33" t="s">
        <v>53</v>
      </c>
      <c r="E26" s="27">
        <v>3</v>
      </c>
      <c r="F26" s="27">
        <v>0</v>
      </c>
      <c r="G26" s="27">
        <v>4</v>
      </c>
      <c r="H26" s="29"/>
      <c r="I26" s="29"/>
      <c r="J26" s="29"/>
      <c r="K26" s="29"/>
      <c r="L26" s="29"/>
      <c r="M26" s="29"/>
      <c r="N26" s="29"/>
      <c r="O26" s="29"/>
      <c r="P26" s="29"/>
      <c r="Q26" s="29">
        <f t="shared" ref="Q26:R26" si="46">E26+H26+K26+N26</f>
        <v>3</v>
      </c>
      <c r="R26" s="29">
        <f t="shared" si="46"/>
        <v>0</v>
      </c>
      <c r="S26" s="29">
        <v>15</v>
      </c>
      <c r="T26" s="53">
        <f t="shared" ref="T26:U26" si="47">Q26*15</f>
        <v>45</v>
      </c>
      <c r="U26" s="53">
        <f t="shared" si="47"/>
        <v>0</v>
      </c>
      <c r="V26" s="53">
        <f t="shared" si="2"/>
        <v>45</v>
      </c>
      <c r="W26" s="29">
        <f t="shared" si="45"/>
        <v>4</v>
      </c>
      <c r="X26" s="43" t="s">
        <v>36</v>
      </c>
      <c r="Y26" s="16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.75" customHeight="1">
      <c r="A27" s="9" t="s">
        <v>30</v>
      </c>
      <c r="B27" s="9" t="s">
        <v>31</v>
      </c>
      <c r="C27" s="10" t="s">
        <v>88</v>
      </c>
      <c r="D27" s="33" t="s">
        <v>54</v>
      </c>
      <c r="E27" s="27"/>
      <c r="F27" s="27"/>
      <c r="G27" s="27"/>
      <c r="H27" s="27"/>
      <c r="I27" s="27"/>
      <c r="J27" s="27"/>
      <c r="K27" s="27">
        <v>2</v>
      </c>
      <c r="L27" s="27">
        <v>1</v>
      </c>
      <c r="M27" s="27">
        <v>4</v>
      </c>
      <c r="N27" s="27"/>
      <c r="O27" s="27"/>
      <c r="P27" s="27"/>
      <c r="Q27" s="29">
        <f t="shared" ref="Q27:R27" si="48">E27+H27+K27+N27</f>
        <v>2</v>
      </c>
      <c r="R27" s="29">
        <f t="shared" si="48"/>
        <v>1</v>
      </c>
      <c r="S27" s="29">
        <v>15</v>
      </c>
      <c r="T27" s="53">
        <f t="shared" ref="T27:U27" si="49">Q27*15</f>
        <v>30</v>
      </c>
      <c r="U27" s="53">
        <f t="shared" si="49"/>
        <v>15</v>
      </c>
      <c r="V27" s="53">
        <f t="shared" si="2"/>
        <v>45</v>
      </c>
      <c r="W27" s="29">
        <f t="shared" si="45"/>
        <v>4</v>
      </c>
      <c r="X27" s="43" t="s">
        <v>27</v>
      </c>
      <c r="Y27" s="16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 customHeight="1">
      <c r="A28" s="69" t="s">
        <v>67</v>
      </c>
      <c r="B28" s="63"/>
      <c r="C28" s="63"/>
      <c r="D28" s="63"/>
      <c r="E28" s="28">
        <f t="shared" ref="E28:R28" si="50">SUM(E25:E27)</f>
        <v>5</v>
      </c>
      <c r="F28" s="28">
        <f t="shared" si="50"/>
        <v>0</v>
      </c>
      <c r="G28" s="28">
        <f t="shared" si="50"/>
        <v>8</v>
      </c>
      <c r="H28" s="28">
        <f t="shared" si="50"/>
        <v>0</v>
      </c>
      <c r="I28" s="28">
        <f t="shared" si="50"/>
        <v>0</v>
      </c>
      <c r="J28" s="28">
        <f t="shared" si="50"/>
        <v>0</v>
      </c>
      <c r="K28" s="28">
        <f t="shared" si="50"/>
        <v>2</v>
      </c>
      <c r="L28" s="28">
        <f t="shared" si="50"/>
        <v>1</v>
      </c>
      <c r="M28" s="28">
        <f t="shared" si="50"/>
        <v>4</v>
      </c>
      <c r="N28" s="28">
        <f t="shared" si="50"/>
        <v>0</v>
      </c>
      <c r="O28" s="28">
        <f t="shared" si="50"/>
        <v>0</v>
      </c>
      <c r="P28" s="28">
        <f t="shared" si="50"/>
        <v>0</v>
      </c>
      <c r="Q28" s="28">
        <f t="shared" si="50"/>
        <v>7</v>
      </c>
      <c r="R28" s="28">
        <f t="shared" si="50"/>
        <v>1</v>
      </c>
      <c r="S28" s="28" t="s">
        <v>34</v>
      </c>
      <c r="T28" s="28">
        <f>SUM(T25:T27)</f>
        <v>105</v>
      </c>
      <c r="U28" s="28">
        <f>SUM(U25:U27)</f>
        <v>15</v>
      </c>
      <c r="V28" s="54">
        <f t="shared" si="2"/>
        <v>120</v>
      </c>
      <c r="W28" s="55">
        <f>SUM(W25:W27)</f>
        <v>12</v>
      </c>
      <c r="X28" s="44"/>
      <c r="Y28" s="16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customHeight="1">
      <c r="A29" s="9" t="s">
        <v>30</v>
      </c>
      <c r="B29" s="9" t="s">
        <v>31</v>
      </c>
      <c r="C29" s="10" t="s">
        <v>89</v>
      </c>
      <c r="D29" s="36" t="s">
        <v>55</v>
      </c>
      <c r="E29" s="27"/>
      <c r="F29" s="27"/>
      <c r="G29" s="27"/>
      <c r="H29" s="27"/>
      <c r="I29" s="27"/>
      <c r="J29" s="27"/>
      <c r="K29" s="27">
        <v>2</v>
      </c>
      <c r="L29" s="27">
        <v>2</v>
      </c>
      <c r="M29" s="27">
        <v>5</v>
      </c>
      <c r="N29" s="27"/>
      <c r="O29" s="27"/>
      <c r="P29" s="27"/>
      <c r="Q29" s="29">
        <f t="shared" ref="Q29:R29" si="51">E29+H29+K29+N29</f>
        <v>2</v>
      </c>
      <c r="R29" s="29">
        <f t="shared" si="51"/>
        <v>2</v>
      </c>
      <c r="S29" s="29">
        <v>15</v>
      </c>
      <c r="T29" s="53">
        <f t="shared" ref="T29:U29" si="52">Q29*15</f>
        <v>30</v>
      </c>
      <c r="U29" s="53">
        <f t="shared" si="52"/>
        <v>30</v>
      </c>
      <c r="V29" s="53">
        <f t="shared" si="2"/>
        <v>60</v>
      </c>
      <c r="W29" s="53">
        <f>G29+J29+M29+P29</f>
        <v>5</v>
      </c>
      <c r="X29" s="43" t="s">
        <v>36</v>
      </c>
      <c r="Y29" s="16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customHeight="1">
      <c r="A30" s="69" t="s">
        <v>68</v>
      </c>
      <c r="B30" s="63"/>
      <c r="C30" s="63"/>
      <c r="D30" s="63"/>
      <c r="E30" s="28">
        <f t="shared" ref="E30:R30" si="53">SUM(E29)</f>
        <v>0</v>
      </c>
      <c r="F30" s="28">
        <f t="shared" si="53"/>
        <v>0</v>
      </c>
      <c r="G30" s="28">
        <f t="shared" si="53"/>
        <v>0</v>
      </c>
      <c r="H30" s="28">
        <f t="shared" si="53"/>
        <v>0</v>
      </c>
      <c r="I30" s="28">
        <f t="shared" si="53"/>
        <v>0</v>
      </c>
      <c r="J30" s="28">
        <f t="shared" si="53"/>
        <v>0</v>
      </c>
      <c r="K30" s="28">
        <f t="shared" si="53"/>
        <v>2</v>
      </c>
      <c r="L30" s="28">
        <f t="shared" si="53"/>
        <v>2</v>
      </c>
      <c r="M30" s="28">
        <f t="shared" si="53"/>
        <v>5</v>
      </c>
      <c r="N30" s="28">
        <f t="shared" si="53"/>
        <v>0</v>
      </c>
      <c r="O30" s="28">
        <f t="shared" si="53"/>
        <v>0</v>
      </c>
      <c r="P30" s="28">
        <f t="shared" si="53"/>
        <v>0</v>
      </c>
      <c r="Q30" s="54">
        <f t="shared" si="53"/>
        <v>2</v>
      </c>
      <c r="R30" s="28">
        <f t="shared" si="53"/>
        <v>2</v>
      </c>
      <c r="S30" s="28" t="s">
        <v>34</v>
      </c>
      <c r="T30" s="28">
        <f t="shared" ref="T30:U30" si="54">SUM(T29)</f>
        <v>30</v>
      </c>
      <c r="U30" s="28">
        <f t="shared" si="54"/>
        <v>30</v>
      </c>
      <c r="V30" s="54">
        <f t="shared" si="2"/>
        <v>60</v>
      </c>
      <c r="W30" s="55">
        <f>SUM(W29)</f>
        <v>5</v>
      </c>
      <c r="X30" s="44"/>
      <c r="Y30" s="16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7.25" customHeight="1">
      <c r="A31" s="10" t="s">
        <v>24</v>
      </c>
      <c r="B31" s="10" t="s">
        <v>28</v>
      </c>
      <c r="C31" s="13" t="s">
        <v>90</v>
      </c>
      <c r="D31" s="39" t="s">
        <v>56</v>
      </c>
      <c r="E31" s="27"/>
      <c r="F31" s="27"/>
      <c r="G31" s="27"/>
      <c r="H31" s="27">
        <v>0</v>
      </c>
      <c r="I31" s="27">
        <v>2</v>
      </c>
      <c r="J31" s="27">
        <v>2</v>
      </c>
      <c r="K31" s="27"/>
      <c r="L31" s="27"/>
      <c r="M31" s="27"/>
      <c r="N31" s="27"/>
      <c r="O31" s="27"/>
      <c r="P31" s="56"/>
      <c r="Q31" s="27">
        <f t="shared" ref="Q31:R31" si="55">E31+H31+K31+N31</f>
        <v>0</v>
      </c>
      <c r="R31" s="27">
        <f t="shared" si="55"/>
        <v>2</v>
      </c>
      <c r="S31" s="27">
        <v>15</v>
      </c>
      <c r="T31" s="53">
        <f t="shared" ref="T31:U31" si="56">Q31*15</f>
        <v>0</v>
      </c>
      <c r="U31" s="57">
        <f t="shared" si="56"/>
        <v>30</v>
      </c>
      <c r="V31" s="29">
        <f t="shared" si="2"/>
        <v>30</v>
      </c>
      <c r="W31" s="29">
        <f t="shared" ref="W31:W35" si="57">G31+J31+M31+P31</f>
        <v>2</v>
      </c>
      <c r="X31" s="45" t="s">
        <v>57</v>
      </c>
      <c r="Y31" s="16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customHeight="1">
      <c r="A32" s="10" t="s">
        <v>30</v>
      </c>
      <c r="B32" s="10" t="s">
        <v>31</v>
      </c>
      <c r="C32" s="10" t="s">
        <v>91</v>
      </c>
      <c r="D32" s="39" t="s">
        <v>58</v>
      </c>
      <c r="E32" s="27"/>
      <c r="F32" s="27"/>
      <c r="G32" s="27"/>
      <c r="H32" s="27"/>
      <c r="I32" s="27"/>
      <c r="J32" s="27"/>
      <c r="K32" s="27">
        <v>0</v>
      </c>
      <c r="L32" s="27">
        <v>2</v>
      </c>
      <c r="M32" s="27">
        <v>2</v>
      </c>
      <c r="N32" s="27"/>
      <c r="O32" s="27"/>
      <c r="P32" s="27"/>
      <c r="Q32" s="27">
        <f t="shared" ref="Q32:R32" si="58">E32+H32+K32+N32</f>
        <v>0</v>
      </c>
      <c r="R32" s="27">
        <f t="shared" si="58"/>
        <v>2</v>
      </c>
      <c r="S32" s="27">
        <v>15</v>
      </c>
      <c r="T32" s="53">
        <f t="shared" ref="T32:U32" si="59">Q32*15</f>
        <v>0</v>
      </c>
      <c r="U32" s="57">
        <f t="shared" si="59"/>
        <v>30</v>
      </c>
      <c r="V32" s="29">
        <f t="shared" si="2"/>
        <v>30</v>
      </c>
      <c r="W32" s="29">
        <f t="shared" si="57"/>
        <v>2</v>
      </c>
      <c r="X32" s="45" t="s">
        <v>27</v>
      </c>
      <c r="Y32" s="16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 customHeight="1">
      <c r="A33" s="10" t="s">
        <v>30</v>
      </c>
      <c r="B33" s="10" t="s">
        <v>41</v>
      </c>
      <c r="C33" s="10" t="s">
        <v>92</v>
      </c>
      <c r="D33" s="39" t="s">
        <v>59</v>
      </c>
      <c r="E33" s="27"/>
      <c r="F33" s="27"/>
      <c r="G33" s="27"/>
      <c r="H33" s="27"/>
      <c r="I33" s="27"/>
      <c r="J33" s="27"/>
      <c r="K33" s="27"/>
      <c r="L33" s="27"/>
      <c r="M33" s="27"/>
      <c r="N33" s="27">
        <v>0</v>
      </c>
      <c r="O33" s="27">
        <v>8</v>
      </c>
      <c r="P33" s="27">
        <v>14</v>
      </c>
      <c r="Q33" s="27">
        <f t="shared" ref="Q33:R33" si="60">E33+H33+K33+N33</f>
        <v>0</v>
      </c>
      <c r="R33" s="27">
        <f t="shared" si="60"/>
        <v>8</v>
      </c>
      <c r="S33" s="27">
        <v>15</v>
      </c>
      <c r="T33" s="53">
        <f t="shared" ref="T33:U33" si="61">Q33*15</f>
        <v>0</v>
      </c>
      <c r="U33" s="57">
        <f t="shared" si="61"/>
        <v>120</v>
      </c>
      <c r="V33" s="29">
        <f t="shared" si="2"/>
        <v>120</v>
      </c>
      <c r="W33" s="29">
        <f t="shared" si="57"/>
        <v>14</v>
      </c>
      <c r="X33" s="45" t="s">
        <v>27</v>
      </c>
      <c r="Y33" s="16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7.25" customHeight="1">
      <c r="A34" s="17" t="s">
        <v>30</v>
      </c>
      <c r="B34" s="17" t="s">
        <v>31</v>
      </c>
      <c r="C34" s="17" t="s">
        <v>93</v>
      </c>
      <c r="D34" s="39" t="s">
        <v>60</v>
      </c>
      <c r="E34" s="27"/>
      <c r="F34" s="27"/>
      <c r="G34" s="27"/>
      <c r="H34" s="27"/>
      <c r="I34" s="27"/>
      <c r="J34" s="27"/>
      <c r="K34" s="27">
        <v>0</v>
      </c>
      <c r="L34" s="27">
        <v>2</v>
      </c>
      <c r="M34" s="27">
        <v>3</v>
      </c>
      <c r="N34" s="27"/>
      <c r="O34" s="27"/>
      <c r="P34" s="27"/>
      <c r="Q34" s="27">
        <f t="shared" ref="Q34:R34" si="62">E34+H34+K34+N34</f>
        <v>0</v>
      </c>
      <c r="R34" s="27">
        <f t="shared" si="62"/>
        <v>2</v>
      </c>
      <c r="S34" s="27">
        <v>15</v>
      </c>
      <c r="T34" s="53">
        <f t="shared" ref="T34:U34" si="63">Q34*15</f>
        <v>0</v>
      </c>
      <c r="U34" s="57">
        <f t="shared" si="63"/>
        <v>30</v>
      </c>
      <c r="V34" s="29">
        <f t="shared" si="2"/>
        <v>30</v>
      </c>
      <c r="W34" s="29">
        <f t="shared" si="57"/>
        <v>3</v>
      </c>
      <c r="X34" s="45" t="s">
        <v>27</v>
      </c>
      <c r="Y34" s="16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 customHeight="1">
      <c r="A35" s="18" t="s">
        <v>30</v>
      </c>
      <c r="B35" s="18" t="s">
        <v>41</v>
      </c>
      <c r="C35" s="61" t="s">
        <v>94</v>
      </c>
      <c r="D35" s="20" t="s">
        <v>61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v>0</v>
      </c>
      <c r="O35" s="30">
        <v>0</v>
      </c>
      <c r="P35" s="27">
        <v>16</v>
      </c>
      <c r="Q35" s="27">
        <f t="shared" ref="Q35:R35" si="64">E35+H35+K35+N35</f>
        <v>0</v>
      </c>
      <c r="R35" s="56">
        <f t="shared" si="64"/>
        <v>0</v>
      </c>
      <c r="S35" s="27"/>
      <c r="T35" s="53">
        <f t="shared" ref="T35:T36" si="65">Q35*15</f>
        <v>0</v>
      </c>
      <c r="U35" s="27">
        <f>F35+I35+L35+O35</f>
        <v>0</v>
      </c>
      <c r="V35" s="27">
        <f t="shared" si="2"/>
        <v>0</v>
      </c>
      <c r="W35" s="29">
        <f t="shared" si="57"/>
        <v>16</v>
      </c>
      <c r="X35" s="46" t="s">
        <v>57</v>
      </c>
      <c r="Y35" s="16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 customHeight="1">
      <c r="A36" s="70" t="s">
        <v>62</v>
      </c>
      <c r="B36" s="71"/>
      <c r="C36" s="71"/>
      <c r="D36" s="72"/>
      <c r="E36" s="27">
        <v>0</v>
      </c>
      <c r="F36" s="27">
        <v>2</v>
      </c>
      <c r="G36" s="27">
        <v>3</v>
      </c>
      <c r="H36" s="30">
        <v>0</v>
      </c>
      <c r="I36" s="30">
        <v>2</v>
      </c>
      <c r="J36" s="30">
        <v>3</v>
      </c>
      <c r="K36" s="27">
        <v>0</v>
      </c>
      <c r="L36" s="27">
        <v>2</v>
      </c>
      <c r="M36" s="27">
        <v>3</v>
      </c>
      <c r="N36" s="27"/>
      <c r="O36" s="27"/>
      <c r="P36" s="27"/>
      <c r="Q36" s="29">
        <f t="shared" ref="Q36:R36" si="66">E36+H36+K36+N36</f>
        <v>0</v>
      </c>
      <c r="R36" s="29">
        <f t="shared" si="66"/>
        <v>6</v>
      </c>
      <c r="S36" s="29">
        <v>15</v>
      </c>
      <c r="T36" s="53">
        <f t="shared" si="65"/>
        <v>0</v>
      </c>
      <c r="U36" s="53">
        <f>R36*15</f>
        <v>90</v>
      </c>
      <c r="V36" s="53">
        <f t="shared" si="2"/>
        <v>90</v>
      </c>
      <c r="W36" s="27">
        <f>G36+J36+M36+P36</f>
        <v>9</v>
      </c>
      <c r="X36" s="46" t="s">
        <v>27</v>
      </c>
      <c r="Y36" s="16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7.25" customHeight="1">
      <c r="A37" s="73" t="s">
        <v>63</v>
      </c>
      <c r="B37" s="74"/>
      <c r="C37" s="74"/>
      <c r="D37" s="74"/>
      <c r="E37" s="31">
        <f t="shared" ref="E37:R37" si="67">SUM(E36+E35+E34+E33+E32+E31+E30+E28+E24+E19+E15+E12+E8+E6)</f>
        <v>11</v>
      </c>
      <c r="F37" s="31">
        <f t="shared" si="67"/>
        <v>8</v>
      </c>
      <c r="G37" s="31">
        <f t="shared" si="67"/>
        <v>29</v>
      </c>
      <c r="H37" s="31">
        <f t="shared" si="67"/>
        <v>9</v>
      </c>
      <c r="I37" s="31">
        <f t="shared" si="67"/>
        <v>13</v>
      </c>
      <c r="J37" s="31">
        <f t="shared" si="67"/>
        <v>31</v>
      </c>
      <c r="K37" s="31">
        <f t="shared" si="67"/>
        <v>9</v>
      </c>
      <c r="L37" s="31">
        <f t="shared" si="67"/>
        <v>16</v>
      </c>
      <c r="M37" s="31">
        <f t="shared" si="67"/>
        <v>30</v>
      </c>
      <c r="N37" s="31">
        <f t="shared" si="67"/>
        <v>0</v>
      </c>
      <c r="O37" s="31">
        <f t="shared" si="67"/>
        <v>8</v>
      </c>
      <c r="P37" s="31">
        <f t="shared" si="67"/>
        <v>30</v>
      </c>
      <c r="Q37" s="31">
        <f t="shared" si="67"/>
        <v>29</v>
      </c>
      <c r="R37" s="31">
        <f t="shared" si="67"/>
        <v>43</v>
      </c>
      <c r="S37" s="31"/>
      <c r="T37" s="31">
        <f>SUM(T36+T35+T34+T33+T32+T31+T30+T28+T24+T19+T15+T12+T8+T6)</f>
        <v>435</v>
      </c>
      <c r="U37" s="31">
        <f>SUM(U36+U35+U34+U33+U32+U31+U30+U28+U24+U19+U15+U12+U8+U6)</f>
        <v>675</v>
      </c>
      <c r="V37" s="31">
        <f>SUM(V36+V35+V34+V33+V32+V31+V30+V28+V24+V19+V15+V12+V8+V6)</f>
        <v>1110</v>
      </c>
      <c r="W37" s="31">
        <f>SUM(W36+W35+W34+W33+W32+W31+W30+W28+W24+W19+W15+W12+W8+W6)</f>
        <v>120</v>
      </c>
      <c r="X37" s="22"/>
      <c r="Y37" s="16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34" ht="15.75" customHeight="1"/>
    <row r="40" spans="1:34" ht="15.75" customHeight="1"/>
    <row r="41" spans="1:34" ht="15.75" customHeight="1"/>
    <row r="42" spans="1:34" ht="15.75" customHeight="1"/>
    <row r="43" spans="1:34" ht="15.75" customHeight="1"/>
    <row r="44" spans="1:34" ht="15.75" customHeight="1"/>
    <row r="45" spans="1:34" ht="15.75" customHeight="1"/>
    <row r="46" spans="1:34" ht="15.75" customHeight="1"/>
    <row r="47" spans="1:34" ht="15.75" customHeight="1"/>
    <row r="48" spans="1:3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autoFilter ref="A2:AA37"/>
  <mergeCells count="10">
    <mergeCell ref="A30:D30"/>
    <mergeCell ref="A19:D19"/>
    <mergeCell ref="A24:D24"/>
    <mergeCell ref="A36:D36"/>
    <mergeCell ref="A37:D37"/>
    <mergeCell ref="A8:D8"/>
    <mergeCell ref="A1:X1"/>
    <mergeCell ref="A15:D15"/>
    <mergeCell ref="A12:D12"/>
    <mergeCell ref="A28:D28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0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 MA 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Windows User</cp:lastModifiedBy>
  <cp:lastPrinted>2019-04-09T10:27:23Z</cp:lastPrinted>
  <dcterms:created xsi:type="dcterms:W3CDTF">2018-04-19T11:23:05Z</dcterms:created>
  <dcterms:modified xsi:type="dcterms:W3CDTF">2019-08-22T12:17:41Z</dcterms:modified>
</cp:coreProperties>
</file>