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1820" windowHeight="4740" tabRatio="767" activeTab="0"/>
  </bookViews>
  <sheets>
    <sheet name="TAN_mintatanterv_AVKF" sheetId="1" r:id="rId1"/>
    <sheet name="Német nemz.szakir." sheetId="2" r:id="rId2"/>
    <sheet name="Cigány roma nemz. szakir." sheetId="3" r:id="rId3"/>
    <sheet name="2 féléves VMT" sheetId="4" r:id="rId4"/>
  </sheets>
  <definedNames>
    <definedName name="_xlnm._FilterDatabase" localSheetId="3" hidden="1">'2 féléves VMT'!$A$2:$J$2</definedName>
    <definedName name="_xlnm._FilterDatabase" localSheetId="0" hidden="1">'TAN_mintatanterv_AVKF'!$A$2:$AN$147</definedName>
    <definedName name="_xlnm.Print_Titles" localSheetId="0">'TAN_mintatanterv_AVKF'!$2:$2</definedName>
    <definedName name="_xlnm.Print_Area" localSheetId="0">'TAN_mintatanterv_AVKF'!$A$1:$AL$87</definedName>
  </definedNames>
  <calcPr fullCalcOnLoad="1"/>
</workbook>
</file>

<file path=xl/sharedStrings.xml><?xml version="1.0" encoding="utf-8"?>
<sst xmlns="http://schemas.openxmlformats.org/spreadsheetml/2006/main" count="2080" uniqueCount="455">
  <si>
    <t>Magyar nyelv és irodalom és tantárgy-pedagógiája – összesen</t>
  </si>
  <si>
    <t>Matematika 3.</t>
  </si>
  <si>
    <t>Matematika 4.</t>
  </si>
  <si>
    <t>Matematika 5.</t>
  </si>
  <si>
    <t>Matematika és tantárgy-pedagógiája – összesen</t>
  </si>
  <si>
    <t>TMTANANB063</t>
  </si>
  <si>
    <t>Egészségnevelés</t>
  </si>
  <si>
    <t>Természetismeret és tantárgy-pedagógiája – összesen</t>
  </si>
  <si>
    <t>Ének-zene és tantárgy-pedagógiája – összesen</t>
  </si>
  <si>
    <t>Vizuális nevelés és tantárgy-pedagógiája – összesen</t>
  </si>
  <si>
    <t>Technika, életvitel, háztartástan és tantárgy-pedagógiája – összesen</t>
  </si>
  <si>
    <t>Testnevelés és tantárgy-pedagógiája – összesen</t>
  </si>
  <si>
    <t>Vizuális kultúra 1.</t>
  </si>
  <si>
    <t>Ökológia, környezettudatos nevelés</t>
  </si>
  <si>
    <t>Cigány irodalom</t>
  </si>
  <si>
    <t>Természetismeret és környezetvédelem 1.</t>
  </si>
  <si>
    <t>Integrált nevelés 1.</t>
  </si>
  <si>
    <t>Magyar nyelv 1.</t>
  </si>
  <si>
    <t>Magyar nyelv 2.</t>
  </si>
  <si>
    <t>Magyar nyelv 3.</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</si>
  <si>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</si>
  <si>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</si>
  <si>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</si>
  <si>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</si>
  <si>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</si>
  <si>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</si>
  <si>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</si>
  <si>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</si>
  <si>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</si>
  <si>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</si>
  <si>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</si>
  <si>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</si>
  <si>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</si>
  <si>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</si>
  <si>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</si>
  <si>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</si>
  <si>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</si>
  <si>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</si>
  <si>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</si>
  <si>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</si>
  <si>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</si>
  <si>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</si>
  <si>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</si>
  <si>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</si>
  <si>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</si>
  <si>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</si>
  <si>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</si>
  <si>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</si>
  <si>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Nemzetiségi nyelv 1.</t>
  </si>
  <si>
    <t>Matematika 2.</t>
  </si>
  <si>
    <t>Technika, életvitel, háztartástan tantárgy-pedagógia</t>
  </si>
  <si>
    <t>A köt. vál. tömbökből egy 13 kredites egységet kell választani!</t>
  </si>
  <si>
    <t>Ének-zene 2.</t>
  </si>
  <si>
    <t>VMT csoport előtti bemutató 1. (angol nyelv)</t>
  </si>
  <si>
    <t>VMT csoport előtti bemutató 2. (angol nyelv)</t>
  </si>
  <si>
    <t>Múzeumpedagógia</t>
  </si>
  <si>
    <t>Cigány népismeret, néprajz és tantárgypedagógiája 1.</t>
  </si>
  <si>
    <t>Cigány népismeret, néprajz és tantárgypedagógiája 2.</t>
  </si>
  <si>
    <t>Hagyományismeret [köt. vál. tantárgytömb] – összesen</t>
  </si>
  <si>
    <t>Tantárgy</t>
  </si>
  <si>
    <t>Szak</t>
  </si>
  <si>
    <t>TAN</t>
  </si>
  <si>
    <t>Félév</t>
  </si>
  <si>
    <t>Megjegyzés</t>
  </si>
  <si>
    <t>Egyéni nevelési gyakorlat 1.</t>
  </si>
  <si>
    <t>Idegen nyelv [köt. vál. tantárgytömb] – összesen</t>
  </si>
  <si>
    <t>Környezettudatos nevelés [köt. vál. tantárgytömb] – összesen</t>
  </si>
  <si>
    <t>Kötelező elméleti egységek – összesen</t>
  </si>
  <si>
    <t>–</t>
  </si>
  <si>
    <t>TMTANANB057</t>
  </si>
  <si>
    <t>TMTANANB050</t>
  </si>
  <si>
    <t>Természetismeret és környezetvédelem 2.</t>
  </si>
  <si>
    <t>Óra össz.</t>
  </si>
  <si>
    <t>Óra ea./hét</t>
  </si>
  <si>
    <t>Óra gy/hét</t>
  </si>
  <si>
    <t>Óra ea./félév</t>
  </si>
  <si>
    <t>Óra gy/félév</t>
  </si>
  <si>
    <t xml:space="preserve">Bevezetés a romológiába </t>
  </si>
  <si>
    <t>Gyermekvédelem [köt. vál. tantárgytömb] – összesen</t>
  </si>
  <si>
    <t>Gyógytestnevelés</t>
  </si>
  <si>
    <t>Matematika 1.</t>
  </si>
  <si>
    <t>Testnevelés-elmélet 2.</t>
  </si>
  <si>
    <t>Komplex német nemzetiségi szigorlat</t>
  </si>
  <si>
    <t>Komplex cigány–roma nemzetiségi szigorlat</t>
  </si>
  <si>
    <t>Matematika VMT csoport előtti bemutató</t>
  </si>
  <si>
    <t>Természetismeret VMT csoport előtti bemutató</t>
  </si>
  <si>
    <t>Nemzetiségi irodalom</t>
  </si>
  <si>
    <t>Hetek száma</t>
  </si>
  <si>
    <t>Általános és alkalmazott nyelvészet</t>
  </si>
  <si>
    <t>Neveléselmélet</t>
  </si>
  <si>
    <t>Didaktika</t>
  </si>
  <si>
    <t>Pedagógiai szociálpszichológia</t>
  </si>
  <si>
    <t>I.</t>
  </si>
  <si>
    <t>v</t>
  </si>
  <si>
    <t>II.</t>
  </si>
  <si>
    <t>III.</t>
  </si>
  <si>
    <t>IV.</t>
  </si>
  <si>
    <t>s</t>
  </si>
  <si>
    <t>Tanító cigány–roma nemzetiségi szakirány – összesen</t>
  </si>
  <si>
    <t>Nemzetiségi nyelv 2.</t>
  </si>
  <si>
    <t>Nemzetiségi nyelv 4.</t>
  </si>
  <si>
    <t>Nemzetiségi nyelv 3.</t>
  </si>
  <si>
    <t>VMT csoport előtti tanítási gyakorlat 1.</t>
  </si>
  <si>
    <t>Csoport előtti tanítási gyakorlat 4. Vizuális nevelés, technika</t>
  </si>
  <si>
    <t>Angol gyermekirodalom 1.</t>
  </si>
  <si>
    <t>Ember és társadalom VMT csoport előtti bemutató</t>
  </si>
  <si>
    <t>Anatómia</t>
  </si>
  <si>
    <t>Szociolingvisztika</t>
  </si>
  <si>
    <t>RTALTANB014</t>
  </si>
  <si>
    <t>RTALTANB015</t>
  </si>
  <si>
    <t>NMTANANB021</t>
  </si>
  <si>
    <t>NMALTANB022</t>
  </si>
  <si>
    <t>Angol gyermekirodalom 2.</t>
  </si>
  <si>
    <t>Előfeltételek (tantárgynév)</t>
  </si>
  <si>
    <t>Csoport előtti bemutató 3. Ének-zene</t>
  </si>
  <si>
    <t>Csoport előtti bemutató 4. Testnevelés</t>
  </si>
  <si>
    <t>Zárótanítás</t>
  </si>
  <si>
    <t>Tárgykód</t>
  </si>
  <si>
    <t>Tanító német nemzetiségi szakirány – összesen</t>
  </si>
  <si>
    <t>HFALTANB001</t>
  </si>
  <si>
    <t>Rendszerező / leíró nyelvtan 1. (cigány–roma)</t>
  </si>
  <si>
    <t>Rendszerező / leíró nyelvtan 2. (cigány–roma)</t>
  </si>
  <si>
    <t>Korai idegen nyelv oktatás [köt. vál. tantárgytömb] – összesen</t>
  </si>
  <si>
    <t>HFALTANB092</t>
  </si>
  <si>
    <t>Bevezetés a kereszténységbe</t>
  </si>
  <si>
    <t>Általános és fejlődéslélektan 1.</t>
  </si>
  <si>
    <t>RTALTANB007</t>
  </si>
  <si>
    <t>Általános és fejlődéslélektan 2.</t>
  </si>
  <si>
    <t>RTALTANB152</t>
  </si>
  <si>
    <t>RTTANANB029</t>
  </si>
  <si>
    <t>Pszichológia – összesen</t>
  </si>
  <si>
    <t>NMALTANB431</t>
  </si>
  <si>
    <t>Komplex pedagógia 1. Értékorientált pedagógia</t>
  </si>
  <si>
    <t>Pedagógia – összesen</t>
  </si>
  <si>
    <t>Informatika – összesen</t>
  </si>
  <si>
    <t>Korunk irodalma 1.</t>
  </si>
  <si>
    <t>Előfeltételek 
(tantárgykód)</t>
  </si>
  <si>
    <t>Bevezetés az etikába</t>
  </si>
  <si>
    <t>Jogi és gazdasági alapismeretek</t>
  </si>
  <si>
    <t>BNALTS1002</t>
  </si>
  <si>
    <t>Kisebbségtudományi alapismeretek és romológia</t>
  </si>
  <si>
    <t>Magyar nyelv és irodalom</t>
  </si>
  <si>
    <t>Anyanyelv- és irodalomtanítás pedagógiája</t>
  </si>
  <si>
    <t>Irodalomtörténet</t>
  </si>
  <si>
    <t>Korunk irodalma</t>
  </si>
  <si>
    <t>Ének-zene</t>
  </si>
  <si>
    <t>Ének-szolfézs-zeneelmélet 1.</t>
  </si>
  <si>
    <t>Ének-szolfézs-zeneelmélet 2.</t>
  </si>
  <si>
    <t>Karvezetés-kargyakorlat 1.</t>
  </si>
  <si>
    <t>Karvezetés-kargyakorlat 2.</t>
  </si>
  <si>
    <t>Hangszerjáték  (zongora)</t>
  </si>
  <si>
    <t>Hangképzés</t>
  </si>
  <si>
    <t>Vizuális nevelés</t>
  </si>
  <si>
    <t>Vizuális kultúra 2.</t>
  </si>
  <si>
    <t>Vizuális kultúra 3.</t>
  </si>
  <si>
    <t>Vizuális kultúra 4.</t>
  </si>
  <si>
    <t>Matematika</t>
  </si>
  <si>
    <t>Matematikai tantárgy-pedagógia 1.</t>
  </si>
  <si>
    <t>A matematika alapjai</t>
  </si>
  <si>
    <t>Matematikai tantárgy-pedagógia 2.</t>
  </si>
  <si>
    <t>Természetismeret</t>
  </si>
  <si>
    <t>Természetismeret tantárgy-pedagógiája 1.</t>
  </si>
  <si>
    <t>Földrajzi ismeretek</t>
  </si>
  <si>
    <t>Biológiai ismeretek 1.</t>
  </si>
  <si>
    <t>Biológiai ismeretek 2.</t>
  </si>
  <si>
    <t>Természetismeret tantárgy-pedagógiája 2.</t>
  </si>
  <si>
    <t>Testnevelés-elmélet 1.</t>
  </si>
  <si>
    <t>Torna</t>
  </si>
  <si>
    <t>Atlétika</t>
  </si>
  <si>
    <t>Testnevelés és tantárgy-pedagógiája 3.</t>
  </si>
  <si>
    <t>Testnevelés műv.ter.  szigorlat</t>
  </si>
  <si>
    <t>Természetismeret műv.ter.szigorlat</t>
  </si>
  <si>
    <t>Matematika műv.ter.szigorlat</t>
  </si>
  <si>
    <t>Vizuális nev. műv.ter.szigorlat</t>
  </si>
  <si>
    <t>Ének-zene műv.ter.szigorlat</t>
  </si>
  <si>
    <t>Magyar nyelv és irodalom műv.ter.szigorlat</t>
  </si>
  <si>
    <t>Testnevelés</t>
  </si>
  <si>
    <t>Angol</t>
  </si>
  <si>
    <t>Rendszerező leíró nyelvtan 1.</t>
  </si>
  <si>
    <t>Rendszerező leíró nyelvtan 2.</t>
  </si>
  <si>
    <t>Nyelv- és sílusgyakorlat</t>
  </si>
  <si>
    <t>Angol nyelvi tantárgy-pedagógia 1.</t>
  </si>
  <si>
    <t>Angol nyelvi tantárgy-pedagógia 2.</t>
  </si>
  <si>
    <t>Civilizáció / országismeret / beszédgyakorlat 2.</t>
  </si>
  <si>
    <t>Civilizáció / országismeret / beszédgyakorlat 1.</t>
  </si>
  <si>
    <t>Egyéni komplex külső iskolai gyakorlat 1.</t>
  </si>
  <si>
    <t>Egyéni komplex külső iskolai gyakorlat 2.</t>
  </si>
  <si>
    <t xml:space="preserve">Testnevelés VMT csoport előtti bemutató </t>
  </si>
  <si>
    <t xml:space="preserve">Ének-zene VMT csoport előtti bemutató </t>
  </si>
  <si>
    <t>Vizuális nevelés VMT csoport előtti bemutató</t>
  </si>
  <si>
    <t xml:space="preserve">Magyar nyelv VMT csoport előtti bemutató </t>
  </si>
  <si>
    <t>aí</t>
  </si>
  <si>
    <t>Anyanyelvi tantárgy-pedagógia 1.</t>
  </si>
  <si>
    <t>Anyanyelvi tantárgy-pedagógia 2.</t>
  </si>
  <si>
    <t>Ének-zenei tantárgy-pedagógia 1.</t>
  </si>
  <si>
    <t xml:space="preserve">Anyanyelvi tantárgypedagógia 1.,  </t>
  </si>
  <si>
    <t>Csoport előtti tanítási gyakorlat 2. Természetismeret, matematika</t>
  </si>
  <si>
    <t>Csoport előtti tanítási gyakorlat 3. Testnevelés, Ének-zene</t>
  </si>
  <si>
    <t>Tehetséggondozás 1.</t>
  </si>
  <si>
    <t>Tehetséggondozás 2.</t>
  </si>
  <si>
    <t>Tehetséggondozás [köt. vál. tantárgytömb] – összesen</t>
  </si>
  <si>
    <t>Informatika 1.</t>
  </si>
  <si>
    <t>Informatika 2.</t>
  </si>
  <si>
    <t xml:space="preserve">Gyermek- és ifjúságirodalom </t>
  </si>
  <si>
    <t>Idegen nyelv 1.</t>
  </si>
  <si>
    <t>Idegen nyelv 2.</t>
  </si>
  <si>
    <t>Idegen nyelv 4. (korai nyelvoktatás)</t>
  </si>
  <si>
    <t>Idegen nyelv 3. (korai nyelvoktatás)</t>
  </si>
  <si>
    <t>Matematika 6.</t>
  </si>
  <si>
    <t>Sportjátékok 1.</t>
  </si>
  <si>
    <t>Sportjátékok 2.</t>
  </si>
  <si>
    <t>Ének-zene 1.</t>
  </si>
  <si>
    <t>Csoport előtti tanítási gyakorlat 1. Magyar irodalom, anyanyelv, olvasás</t>
  </si>
  <si>
    <t xml:space="preserve">Egyéni nevelési gyakorlat 1. </t>
  </si>
  <si>
    <t xml:space="preserve">Egyéni nevelési gyakorlat 2. </t>
  </si>
  <si>
    <t>Nyelv- és beszédművelés 1.</t>
  </si>
  <si>
    <t>Nyelv- és beszédművelés 2.</t>
  </si>
  <si>
    <t xml:space="preserve">Testnevelés és tantárgy-pedagógiája 2. </t>
  </si>
  <si>
    <t xml:space="preserve">Technika, életvitel, háztartástan </t>
  </si>
  <si>
    <t xml:space="preserve">Környezettudatos nevelés 1. </t>
  </si>
  <si>
    <t xml:space="preserve">Környezettudatos nevelés 2. </t>
  </si>
  <si>
    <t xml:space="preserve">Integrált nevelés 2. </t>
  </si>
  <si>
    <t xml:space="preserve">Gyermekvédelem 2. </t>
  </si>
  <si>
    <t xml:space="preserve">Hagyományismeret 1. </t>
  </si>
  <si>
    <t>Összesen</t>
  </si>
  <si>
    <t>Német nemzetiségi nyelv és tanulásmódszertana 1.</t>
  </si>
  <si>
    <t>Német nemzetiségi nyelv és tanulásmódszertana 2.</t>
  </si>
  <si>
    <t xml:space="preserve">Nemzetiségi gyermekirodalom </t>
  </si>
  <si>
    <t>Németnemzetiség-ismeret és tanulásmódszertana</t>
  </si>
  <si>
    <t>Cigány-roma nemzetiségi nyelv és tanulásmódszertana</t>
  </si>
  <si>
    <t xml:space="preserve">Keresztény ünnepek és szimbólumok </t>
  </si>
  <si>
    <t>Hon- és népismeret</t>
  </si>
  <si>
    <t xml:space="preserve">Filozófiatörténet </t>
  </si>
  <si>
    <t>Pedagógiai kutatásmódszertan</t>
  </si>
  <si>
    <t>Család- és inkluzív pedagógia</t>
  </si>
  <si>
    <t>A személyiségfejlődés zavarai</t>
  </si>
  <si>
    <t>Szakmaikészség-fejlesztés</t>
  </si>
  <si>
    <t>Egyéni komplex pedagógiai gyakorlat 1.  (óvoda és  1-4. osztály)</t>
  </si>
  <si>
    <t>Egyéni komplex pedagógiai gyakorlat 2. (5-6. osztály és tanórán kívüli)</t>
  </si>
  <si>
    <t>Csoport előtti bemutató 5. Vizuális nevelés</t>
  </si>
  <si>
    <t>Csoport előtti bemutató 6. Környezetismeret</t>
  </si>
  <si>
    <t>Csoport előtti bemutató 7. Technika</t>
  </si>
  <si>
    <t>Csoport előtti bemutató 2.Matematika</t>
  </si>
  <si>
    <t xml:space="preserve">Csoport előtti tanítási gyakorlat 1. </t>
  </si>
  <si>
    <t xml:space="preserve">Csoport előtti tanítási gyakorlat 2. </t>
  </si>
  <si>
    <t xml:space="preserve">Csoport előtti tanítási gyakorlat 3.
</t>
  </si>
  <si>
    <t>VMT/TNN/TCRN csoport előtti tanítási gyakorlat 1. (1-4. osztály)</t>
  </si>
  <si>
    <t>VMT/TNN/TCRN csoport előtti tanítási gyakorlat 2. (5-6. osztály)</t>
  </si>
  <si>
    <t>Vizuális kultúra és kommunikáció 1.</t>
  </si>
  <si>
    <t>Vizuális kultúra és kommunikáció 2.</t>
  </si>
  <si>
    <t>Vizuális kultúra és nevelés tantárgy-pedagógiája 1.</t>
  </si>
  <si>
    <t>Vizuális kultúra és nevelés tantárgy-pedagógiája 2.</t>
  </si>
  <si>
    <t>I</t>
  </si>
  <si>
    <t>III</t>
  </si>
  <si>
    <t>II</t>
  </si>
  <si>
    <t>Integrált inkluzív nevelés [köt. vál. tantárgytömb] – összesen</t>
  </si>
  <si>
    <t>Angol nyelvi műv.ter. szigorlat</t>
  </si>
  <si>
    <t>Csoport előtti bemutató 1. Magyar</t>
  </si>
  <si>
    <t>Vizuális kultúra 5.</t>
  </si>
  <si>
    <t>Informatika1</t>
  </si>
  <si>
    <t>Gyermekvédelem 1</t>
  </si>
  <si>
    <t>Komplex pedagógia 3. A keresztény nevelés alapjai;  Kompetencia alapú pedagógia</t>
  </si>
  <si>
    <t>Egyéni nevelési gyakorlat 2.</t>
  </si>
  <si>
    <t>Választható műveltségi területek (VMT)</t>
  </si>
  <si>
    <t>Gyakorlati képzés</t>
  </si>
  <si>
    <t>Szakdolgozat</t>
  </si>
  <si>
    <t>Szabadon választhatók (12 kredit)</t>
  </si>
  <si>
    <t>Matematikai tantárgy-pedagógia 3.</t>
  </si>
  <si>
    <t>Zeneóvodai foglalkozások vezetése [köt. vál. tantárgytömb] – összesen</t>
  </si>
  <si>
    <t>Zeneóvodai foglalkozások vezetése 1.</t>
  </si>
  <si>
    <t>Zeneóvodai foglalkozások vezetése 2.</t>
  </si>
  <si>
    <t>Nevelés- és művelődéstörténet 2.</t>
  </si>
  <si>
    <t>Nevelés- és művelődéstörténet 1.</t>
  </si>
  <si>
    <t>BNTANI2050</t>
  </si>
  <si>
    <t>BNTANI2051</t>
  </si>
  <si>
    <t>BNTANI2052</t>
  </si>
  <si>
    <t>BNTANI1053</t>
  </si>
  <si>
    <t>BNTANI1054</t>
  </si>
  <si>
    <t>BNTANI1001</t>
  </si>
  <si>
    <t>BNTANI1002</t>
  </si>
  <si>
    <t>BNTANI2001</t>
  </si>
  <si>
    <t>BNTANI1003</t>
  </si>
  <si>
    <t>BNTANI1004</t>
  </si>
  <si>
    <t>BNTANI2002</t>
  </si>
  <si>
    <t>BNTANI1005</t>
  </si>
  <si>
    <t>BNTANI2003</t>
  </si>
  <si>
    <t>BNTANI2004</t>
  </si>
  <si>
    <t>BNTANI1006</t>
  </si>
  <si>
    <t>BNTANI1007</t>
  </si>
  <si>
    <t>BNTANI2005</t>
  </si>
  <si>
    <t>BNTANI1008</t>
  </si>
  <si>
    <t>BNTANI2006</t>
  </si>
  <si>
    <t>BNTANI2007</t>
  </si>
  <si>
    <t>BNTANI1009</t>
  </si>
  <si>
    <t>BNTANI1010</t>
  </si>
  <si>
    <t>BNTANI2008</t>
  </si>
  <si>
    <t>BNTANI1011</t>
  </si>
  <si>
    <t>BNTANI1012</t>
  </si>
  <si>
    <t>BNTANI1013</t>
  </si>
  <si>
    <t>BNTANI2009</t>
  </si>
  <si>
    <t>BNTANI1014</t>
  </si>
  <si>
    <t>BNTANI1015</t>
  </si>
  <si>
    <t>BNTANI2010</t>
  </si>
  <si>
    <t>BNTANI1016</t>
  </si>
  <si>
    <t>BNTANI1017</t>
  </si>
  <si>
    <t>BNTANI2011</t>
  </si>
  <si>
    <t>BNTANI2012</t>
  </si>
  <si>
    <t>BNTANI1018</t>
  </si>
  <si>
    <t>BNTANI1019</t>
  </si>
  <si>
    <t>BNTANI1020</t>
  </si>
  <si>
    <t>BNTANI2013</t>
  </si>
  <si>
    <t>BNTANI2014</t>
  </si>
  <si>
    <t>BNTANI1021</t>
  </si>
  <si>
    <t>BNTANI2015</t>
  </si>
  <si>
    <t>BNTANI1022</t>
  </si>
  <si>
    <t>BNTANI2016</t>
  </si>
  <si>
    <t>BNTANI1023</t>
  </si>
  <si>
    <t>BNTANI2017</t>
  </si>
  <si>
    <t>BNTANI1024</t>
  </si>
  <si>
    <t>BNTANI2018</t>
  </si>
  <si>
    <t>BNTANI1025</t>
  </si>
  <si>
    <t>BNTANI2019</t>
  </si>
  <si>
    <t>BNTANI1026</t>
  </si>
  <si>
    <t>BNTANI2020</t>
  </si>
  <si>
    <t>BNTANI1027</t>
  </si>
  <si>
    <t>BNTANI2021</t>
  </si>
  <si>
    <t>BNTANI1028</t>
  </si>
  <si>
    <t>BNTANI2022</t>
  </si>
  <si>
    <t>BNTANI1029</t>
  </si>
  <si>
    <t>BNTANI1030</t>
  </si>
  <si>
    <t>BNTANI2023</t>
  </si>
  <si>
    <t>BNTANI1031</t>
  </si>
  <si>
    <t>BNTANI1032</t>
  </si>
  <si>
    <t>BNTANI1033</t>
  </si>
  <si>
    <t>BNTANI1034</t>
  </si>
  <si>
    <t>BNTANI2024</t>
  </si>
  <si>
    <t>BNTANI2025</t>
  </si>
  <si>
    <t>BNTANI2026</t>
  </si>
  <si>
    <t>BNTANI2027</t>
  </si>
  <si>
    <t>BNTANI1035</t>
  </si>
  <si>
    <t>BNTANI2028</t>
  </si>
  <si>
    <t>BNTANI1036</t>
  </si>
  <si>
    <t>BNTANI2029</t>
  </si>
  <si>
    <t>BNTANI1037</t>
  </si>
  <si>
    <t>BNTANI2030</t>
  </si>
  <si>
    <t>BNTANI2031</t>
  </si>
  <si>
    <t>BNTANI2032</t>
  </si>
  <si>
    <t>BNTANI2033</t>
  </si>
  <si>
    <t>BNTANI2034</t>
  </si>
  <si>
    <t>BNTANI2035</t>
  </si>
  <si>
    <t>BNTANI1038</t>
  </si>
  <si>
    <t>BNTANI1039</t>
  </si>
  <si>
    <t>BNTANI1040</t>
  </si>
  <si>
    <t>BNTANI2036</t>
  </si>
  <si>
    <t>BNTANI2037</t>
  </si>
  <si>
    <t>BNTANI2042</t>
  </si>
  <si>
    <t>BNTANI1045</t>
  </si>
  <si>
    <t>BNTANI2043</t>
  </si>
  <si>
    <t>BNTANI2044</t>
  </si>
  <si>
    <t>BNTANI1046</t>
  </si>
  <si>
    <t>BNTANI1047</t>
  </si>
  <si>
    <t>BNTANI1048</t>
  </si>
  <si>
    <t>BNTANI2045</t>
  </si>
  <si>
    <t>BNTANI2046</t>
  </si>
  <si>
    <t>BNTANI2047</t>
  </si>
  <si>
    <t>BNTANI1049</t>
  </si>
  <si>
    <t>BNTANI2048</t>
  </si>
  <si>
    <t>BNTANI1050</t>
  </si>
  <si>
    <t>BNTANI2049</t>
  </si>
  <si>
    <t>BNTANI1051</t>
  </si>
  <si>
    <t>BNTANI1052</t>
  </si>
  <si>
    <t>BNTANI1055</t>
  </si>
  <si>
    <t>BNTANI1056</t>
  </si>
  <si>
    <t>BNTANI1057</t>
  </si>
  <si>
    <t>BNTANI2053</t>
  </si>
  <si>
    <t>BNTANI2054</t>
  </si>
  <si>
    <t>BNTANI1058</t>
  </si>
  <si>
    <t>BNTANI2055</t>
  </si>
  <si>
    <t>BNTANI1059</t>
  </si>
  <si>
    <t>BNTANI1060</t>
  </si>
  <si>
    <t>BNTANI1061</t>
  </si>
  <si>
    <t>BNTANI2056</t>
  </si>
  <si>
    <t>BNTANI2057</t>
  </si>
  <si>
    <t>BNTANI2058</t>
  </si>
  <si>
    <t>BNTANI1062</t>
  </si>
  <si>
    <t>BNTANI1063</t>
  </si>
  <si>
    <t>BNTANI1064</t>
  </si>
  <si>
    <t>BNTANI1065</t>
  </si>
  <si>
    <t>BNTANI2059</t>
  </si>
  <si>
    <t>BNTANI2060</t>
  </si>
  <si>
    <t>BNTANI2061</t>
  </si>
  <si>
    <t>BNTANI2062</t>
  </si>
  <si>
    <t>BNTANI2063</t>
  </si>
  <si>
    <t>BNTANI1066</t>
  </si>
  <si>
    <t>BNTANI1067</t>
  </si>
  <si>
    <t>BNTANI1068</t>
  </si>
  <si>
    <t>BNTANI1069</t>
  </si>
  <si>
    <t>BNTANI2064</t>
  </si>
  <si>
    <t>BNTANI1070</t>
  </si>
  <si>
    <t>BNTANI2065</t>
  </si>
  <si>
    <t>BNTANI2066</t>
  </si>
  <si>
    <t>BNTANI1071</t>
  </si>
  <si>
    <t>BNTANI2067</t>
  </si>
  <si>
    <t>BNTANI1072</t>
  </si>
  <si>
    <t>BNTANI2068</t>
  </si>
  <si>
    <t>BNTANI1073</t>
  </si>
  <si>
    <t>BNTANI1074</t>
  </si>
  <si>
    <t>BNTANI1075</t>
  </si>
  <si>
    <t>BNTANI2069</t>
  </si>
  <si>
    <t>BNTANI1076</t>
  </si>
  <si>
    <t>BNTANI2070</t>
  </si>
  <si>
    <t>BNTANI2071</t>
  </si>
  <si>
    <t>BNTANI1077</t>
  </si>
  <si>
    <t>BNTANI1078</t>
  </si>
  <si>
    <t>BNTANI1079</t>
  </si>
  <si>
    <t>BNTANI2072</t>
  </si>
  <si>
    <t>BNTANI2073</t>
  </si>
  <si>
    <t>BNTANI1080</t>
  </si>
  <si>
    <t>BNTANI2074</t>
  </si>
  <si>
    <t>BNTANI1081</t>
  </si>
  <si>
    <t>BNTANI2075</t>
  </si>
  <si>
    <t>BNTANI1082</t>
  </si>
  <si>
    <t>BNTANI2076</t>
  </si>
  <si>
    <t>BNTANI1083</t>
  </si>
  <si>
    <t>BNTANI1084</t>
  </si>
  <si>
    <t>BNTANI2077</t>
  </si>
  <si>
    <t>BNTANI1085</t>
  </si>
  <si>
    <t>BNTANI2078</t>
  </si>
  <si>
    <t>BNTANI1086</t>
  </si>
  <si>
    <t xml:space="preserve">Komplex pedagógia 2. Az iskoláskor pedagógiája </t>
  </si>
  <si>
    <t>BNTANI2079</t>
  </si>
  <si>
    <t>BNTANI2080</t>
  </si>
  <si>
    <t>Komplex pedagógia 3.   Kompetencia alapú pedagógia,
a keresztény nevelés alapjai</t>
  </si>
  <si>
    <t>BNTANI2081</t>
  </si>
  <si>
    <t>BNTANI1087</t>
  </si>
  <si>
    <t>BNTANI1089</t>
  </si>
  <si>
    <t>BNTANI2082</t>
  </si>
  <si>
    <t>BNTANI2083</t>
  </si>
  <si>
    <t>BNTANI2084</t>
  </si>
  <si>
    <t>BNTANI2085</t>
  </si>
  <si>
    <t>VMT/TNN/TCRN csoport előtti bemutató 1. (angol nyelv)</t>
  </si>
  <si>
    <t>VMT/TNN/TCRN csoport előtti bemutató 2. (angol nyelv)</t>
  </si>
  <si>
    <t>VMT/TNN/TCRN csoport előtti bemutató 3. (angol nyelv)</t>
  </si>
  <si>
    <r>
      <rPr>
        <b/>
        <sz val="10"/>
        <rFont val="Times New Roman"/>
        <family val="1"/>
      </rPr>
      <t>Társadalomtudomány– összesen</t>
    </r>
    <r>
      <rPr>
        <sz val="10"/>
        <rFont val="Times New Roman"/>
        <family val="1"/>
      </rPr>
      <t xml:space="preserve"> </t>
    </r>
  </si>
  <si>
    <r>
      <t>Testnevelés és tantárgy-pedagógia 1.</t>
    </r>
    <r>
      <rPr>
        <strike/>
        <sz val="10"/>
        <rFont val="Times New Roman"/>
        <family val="1"/>
      </rPr>
      <t xml:space="preserve">  </t>
    </r>
  </si>
  <si>
    <r>
      <t>Hagyományismeret 2.</t>
    </r>
    <r>
      <rPr>
        <strike/>
        <sz val="10"/>
        <rFont val="Times New Roman"/>
        <family val="1"/>
      </rPr>
      <t xml:space="preserve"> </t>
    </r>
  </si>
  <si>
    <t>Ének-zenei tantárgy-pedagógia 2.</t>
  </si>
  <si>
    <t>Ének-zenei tantárgy-pedagógia 3.</t>
  </si>
  <si>
    <r>
      <t xml:space="preserve">Tanító alapképzési BA szak </t>
    </r>
    <r>
      <rPr>
        <b/>
        <sz val="24"/>
        <color indexed="10"/>
        <rFont val="Times New Roman"/>
        <family val="1"/>
      </rPr>
      <t xml:space="preserve">
</t>
    </r>
    <r>
      <rPr>
        <b/>
        <sz val="24"/>
        <color indexed="17"/>
        <rFont val="Times New Roman"/>
        <family val="1"/>
      </rPr>
      <t>nappali tagozat</t>
    </r>
    <r>
      <rPr>
        <sz val="24"/>
        <rFont val="Times New Roman"/>
        <family val="1"/>
      </rPr>
      <t xml:space="preserve">
</t>
    </r>
    <r>
      <rPr>
        <sz val="10"/>
        <color indexed="23"/>
        <rFont val="Times New Roman"/>
        <family val="1"/>
      </rPr>
      <t>érvényes: 2014. szeptember 1-től</t>
    </r>
  </si>
  <si>
    <r>
      <t xml:space="preserve">Tanító alapképzési BA szak </t>
    </r>
    <r>
      <rPr>
        <b/>
        <sz val="24"/>
        <color indexed="10"/>
        <rFont val="Times New Roman"/>
        <family val="1"/>
      </rPr>
      <t xml:space="preserve">
Német nemzetiségi szakirány
</t>
    </r>
    <r>
      <rPr>
        <b/>
        <sz val="24"/>
        <color indexed="17"/>
        <rFont val="Times New Roman"/>
        <family val="1"/>
      </rPr>
      <t>nappali tagozat</t>
    </r>
    <r>
      <rPr>
        <sz val="24"/>
        <rFont val="Times New Roman"/>
        <family val="1"/>
      </rPr>
      <t xml:space="preserve">
</t>
    </r>
    <r>
      <rPr>
        <sz val="10"/>
        <color indexed="23"/>
        <rFont val="Times New Roman"/>
        <family val="1"/>
      </rPr>
      <t>érvényes: 2014. szeptember 1-től</t>
    </r>
  </si>
  <si>
    <t>Csoport előtti tanítási gyakorlat 3.</t>
  </si>
  <si>
    <r>
      <t xml:space="preserve">Tanító alapképzési BA szak </t>
    </r>
    <r>
      <rPr>
        <b/>
        <sz val="24"/>
        <color indexed="10"/>
        <rFont val="Times New Roman"/>
        <family val="1"/>
      </rPr>
      <t xml:space="preserve">
Cigány-roma nemzetiségi szakirány
</t>
    </r>
    <r>
      <rPr>
        <b/>
        <sz val="24"/>
        <color indexed="17"/>
        <rFont val="Times New Roman"/>
        <family val="1"/>
      </rPr>
      <t>nappali tagozat</t>
    </r>
    <r>
      <rPr>
        <sz val="24"/>
        <rFont val="Times New Roman"/>
        <family val="1"/>
      </rPr>
      <t xml:space="preserve">
</t>
    </r>
    <r>
      <rPr>
        <sz val="10"/>
        <color indexed="23"/>
        <rFont val="Times New Roman"/>
        <family val="1"/>
      </rPr>
      <t>érvényes: 2014. szeptember 1-től</t>
    </r>
  </si>
  <si>
    <t xml:space="preserve">A tanulmányi rektorhelyettes 9/2013-14/I. (X.21.) számú tanulmányi hirdetménye a tanító alapszakon választható műveltségi területek szabályozásával kapcsolatban a következő felületen olvasható: </t>
  </si>
  <si>
    <t>http://avkf.hu/dok/tanulmanyi_hirdetmeny_tanito_alapszakon_valaszthato_muveltsegi_teruletek_szabalyozasaval_kapcsolatban_2013_11_04.pdf</t>
  </si>
  <si>
    <r>
      <rPr>
        <b/>
        <sz val="18"/>
        <color indexed="10"/>
        <rFont val="Times New Roman"/>
        <family val="1"/>
      </rPr>
      <t xml:space="preserve">Tanító alapképzési BA szak 
</t>
    </r>
    <r>
      <rPr>
        <b/>
        <sz val="16"/>
        <color indexed="17"/>
        <rFont val="Times New Roman"/>
        <family val="1"/>
      </rPr>
      <t xml:space="preserve">nappali tagozat - műveltségi területek és tárgyaik </t>
    </r>
    <r>
      <rPr>
        <b/>
        <sz val="18"/>
        <color indexed="10"/>
        <rFont val="Times New Roman"/>
        <family val="1"/>
      </rPr>
      <t xml:space="preserve">
</t>
    </r>
    <r>
      <rPr>
        <b/>
        <sz val="12"/>
        <rFont val="Times New Roman"/>
        <family val="1"/>
      </rPr>
      <t>érvényes: 2014. szeptember 1-től</t>
    </r>
  </si>
</sst>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58">
    <font>
      <sz val="10"/>
      <name val="Arial CE"/>
      <family val="0"/>
    </font>
    <font>
      <sz val="11"/>
      <color indexed="8"/>
      <name val="Calibri"/>
      <family val="2"/>
    </font>
    <font>
      <sz val="9"/>
      <name val="Arial CE"/>
      <family val="0"/>
    </font>
    <font>
      <b/>
      <sz val="36"/>
      <color indexed="10"/>
      <name val="Arial"/>
      <family val="2"/>
    </font>
    <font>
      <sz val="8"/>
      <color indexed="55"/>
      <name val="Arial CE"/>
      <family val="0"/>
    </font>
    <font>
      <b/>
      <sz val="10"/>
      <name val="Arial CE"/>
      <family val="0"/>
    </font>
    <font>
      <sz val="10"/>
      <name val="Times New Roman"/>
      <family val="1"/>
    </font>
    <font>
      <sz val="10"/>
      <color indexed="8"/>
      <name val="Times New Roman"/>
      <family val="1"/>
    </font>
    <font>
      <b/>
      <sz val="10"/>
      <name val="Times New Roman"/>
      <family val="1"/>
    </font>
    <font>
      <strike/>
      <sz val="10"/>
      <name val="Times New Roman"/>
      <family val="1"/>
    </font>
    <font>
      <sz val="10"/>
      <color indexed="55"/>
      <name val="Times New Roman"/>
      <family val="1"/>
    </font>
    <font>
      <b/>
      <sz val="36"/>
      <color indexed="10"/>
      <name val="Times New Roman"/>
      <family val="1"/>
    </font>
    <font>
      <b/>
      <sz val="24"/>
      <color indexed="10"/>
      <name val="Times New Roman"/>
      <family val="1"/>
    </font>
    <font>
      <b/>
      <sz val="24"/>
      <color indexed="17"/>
      <name val="Times New Roman"/>
      <family val="1"/>
    </font>
    <font>
      <sz val="24"/>
      <name val="Times New Roman"/>
      <family val="1"/>
    </font>
    <font>
      <sz val="10"/>
      <color indexed="23"/>
      <name val="Times New Roman"/>
      <family val="1"/>
    </font>
    <font>
      <u val="single"/>
      <sz val="10"/>
      <color indexed="12"/>
      <name val="Arial CE"/>
      <family val="0"/>
    </font>
    <font>
      <u val="single"/>
      <sz val="10"/>
      <color indexed="12"/>
      <name val="Times New Roman"/>
      <family val="1"/>
    </font>
    <font>
      <b/>
      <sz val="18"/>
      <color indexed="10"/>
      <name val="Times New Roman"/>
      <family val="1"/>
    </font>
    <font>
      <b/>
      <sz val="16"/>
      <color indexed="17"/>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family val="1"/>
    </font>
    <font>
      <u val="single"/>
      <sz val="10"/>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15"/>
        <bgColor indexed="64"/>
      </patternFill>
    </fill>
    <fill>
      <patternFill patternType="solid">
        <fgColor rgb="FF00FFFF"/>
        <bgColor indexed="64"/>
      </patternFill>
    </fill>
    <fill>
      <patternFill patternType="solid">
        <fgColor rgb="FF66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right/>
      <top style="thin"/>
      <bottom/>
    </border>
    <border>
      <left style="medium"/>
      <right/>
      <top/>
      <bottom style="thin"/>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54" fillId="32" borderId="0" applyNumberFormat="0" applyBorder="0" applyAlignment="0" applyProtection="0"/>
    <xf numFmtId="0" fontId="55" fillId="30" borderId="1" applyNumberFormat="0" applyAlignment="0" applyProtection="0"/>
    <xf numFmtId="9" fontId="0" fillId="0" borderId="0" applyFont="0" applyFill="0" applyBorder="0" applyAlignment="0" applyProtection="0"/>
  </cellStyleXfs>
  <cellXfs count="14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0" xfId="0" applyNumberFormat="1" applyFont="1" applyFill="1" applyBorder="1" applyAlignment="1">
      <alignment horizontal="center" shrinkToFit="1"/>
    </xf>
    <xf numFmtId="0" fontId="2" fillId="0" borderId="10" xfId="0" applyNumberFormat="1" applyFont="1" applyFill="1" applyBorder="1" applyAlignment="1">
      <alignment horizontal="center" shrinkToFit="1"/>
    </xf>
    <xf numFmtId="0" fontId="2" fillId="0" borderId="11" xfId="0" applyNumberFormat="1" applyFont="1" applyFill="1" applyBorder="1" applyAlignment="1">
      <alignment horizontal="center" shrinkToFit="1"/>
    </xf>
    <xf numFmtId="0" fontId="2" fillId="0" borderId="11" xfId="0" applyFont="1" applyFill="1" applyBorder="1" applyAlignment="1">
      <alignment horizontal="center" shrinkToFit="1"/>
    </xf>
    <xf numFmtId="0" fontId="4" fillId="0" borderId="0" xfId="0" applyNumberFormat="1" applyFont="1" applyFill="1" applyBorder="1" applyAlignment="1">
      <alignment horizontal="left"/>
    </xf>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6" fillId="0" borderId="12" xfId="0" applyFont="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left" vertical="center" wrapText="1"/>
    </xf>
    <xf numFmtId="0" fontId="56" fillId="0" borderId="12" xfId="0" applyFont="1" applyFill="1" applyBorder="1" applyAlignment="1">
      <alignment vertical="center"/>
    </xf>
    <xf numFmtId="0" fontId="6" fillId="0" borderId="13" xfId="0" applyFont="1" applyFill="1" applyBorder="1" applyAlignment="1">
      <alignment vertical="center"/>
    </xf>
    <xf numFmtId="0" fontId="6" fillId="0" borderId="12" xfId="0" applyFont="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0" borderId="12"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xf>
    <xf numFmtId="0" fontId="6" fillId="0" borderId="0" xfId="0" applyNumberFormat="1" applyFont="1" applyFill="1" applyBorder="1" applyAlignment="1">
      <alignment horizontal="center" shrinkToFit="1"/>
    </xf>
    <xf numFmtId="0" fontId="6" fillId="0" borderId="0" xfId="0" applyFont="1" applyFill="1" applyBorder="1" applyAlignment="1">
      <alignment horizontal="center"/>
    </xf>
    <xf numFmtId="0" fontId="6" fillId="0" borderId="0" xfId="0" applyFont="1" applyFill="1" applyBorder="1" applyAlignment="1">
      <alignment horizontal="left" vertical="center" wrapText="1"/>
    </xf>
    <xf numFmtId="0" fontId="9" fillId="0"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shrinkToFit="1"/>
    </xf>
    <xf numFmtId="0" fontId="6" fillId="0" borderId="12" xfId="0" applyFont="1" applyFill="1" applyBorder="1" applyAlignment="1">
      <alignment horizontal="left"/>
    </xf>
    <xf numFmtId="0" fontId="6" fillId="0" borderId="12" xfId="0" applyNumberFormat="1" applyFont="1" applyFill="1" applyBorder="1" applyAlignment="1">
      <alignment horizontal="center" vertical="center" shrinkToFit="1"/>
    </xf>
    <xf numFmtId="0" fontId="10" fillId="0" borderId="0" xfId="0" applyNumberFormat="1" applyFont="1" applyFill="1" applyBorder="1" applyAlignment="1">
      <alignment horizontal="left"/>
    </xf>
    <xf numFmtId="0" fontId="6" fillId="0" borderId="0" xfId="0" applyFont="1" applyFill="1" applyBorder="1" applyAlignment="1">
      <alignment/>
    </xf>
    <xf numFmtId="0" fontId="56" fillId="0" borderId="12" xfId="0" applyFont="1" applyFill="1" applyBorder="1" applyAlignment="1">
      <alignment horizontal="left" vertical="center" wrapText="1"/>
    </xf>
    <xf numFmtId="0" fontId="56"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13" xfId="0" applyNumberFormat="1" applyFont="1" applyFill="1" applyBorder="1" applyAlignment="1">
      <alignment horizontal="center" shrinkToFit="1"/>
    </xf>
    <xf numFmtId="0" fontId="6" fillId="33" borderId="12" xfId="0" applyNumberFormat="1" applyFont="1" applyFill="1" applyBorder="1" applyAlignment="1">
      <alignment horizontal="left" vertical="center"/>
    </xf>
    <xf numFmtId="0" fontId="6" fillId="33" borderId="12" xfId="0" applyNumberFormat="1" applyFont="1" applyFill="1" applyBorder="1" applyAlignment="1">
      <alignment vertical="top"/>
    </xf>
    <xf numFmtId="0" fontId="6" fillId="33" borderId="12" xfId="0" applyFont="1" applyFill="1" applyBorder="1" applyAlignment="1">
      <alignment vertical="top"/>
    </xf>
    <xf numFmtId="0" fontId="8" fillId="33" borderId="12" xfId="0" applyNumberFormat="1" applyFont="1" applyFill="1" applyBorder="1" applyAlignment="1">
      <alignment horizontal="left" vertical="center"/>
    </xf>
    <xf numFmtId="0" fontId="6" fillId="0" borderId="0" xfId="0" applyFont="1" applyFill="1" applyBorder="1" applyAlignment="1">
      <alignment vertical="top"/>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8" fillId="0" borderId="0" xfId="0" applyFont="1" applyFill="1" applyBorder="1" applyAlignment="1">
      <alignment horizontal="left" vertical="center"/>
    </xf>
    <xf numFmtId="0" fontId="6" fillId="0" borderId="0" xfId="0" applyFont="1" applyFill="1" applyBorder="1" applyAlignment="1">
      <alignment vertical="top" textRotation="90" wrapText="1"/>
    </xf>
    <xf numFmtId="0" fontId="6" fillId="0" borderId="0" xfId="0" applyFont="1" applyFill="1" applyBorder="1" applyAlignment="1">
      <alignment horizontal="center" vertical="center" textRotation="90" wrapText="1"/>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56" fillId="0" borderId="0" xfId="0" applyNumberFormat="1" applyFont="1" applyFill="1" applyBorder="1" applyAlignment="1">
      <alignment horizontal="center" vertical="center" shrinkToFit="1"/>
    </xf>
    <xf numFmtId="0" fontId="6" fillId="0" borderId="12" xfId="0" applyFont="1" applyFill="1" applyBorder="1" applyAlignment="1">
      <alignment horizontal="center"/>
    </xf>
    <xf numFmtId="0" fontId="6"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2" xfId="0" applyFont="1" applyFill="1" applyBorder="1" applyAlignment="1">
      <alignment horizontal="left" vertical="center" wrapText="1"/>
    </xf>
    <xf numFmtId="0" fontId="8" fillId="33" borderId="12" xfId="0" applyFont="1" applyFill="1" applyBorder="1" applyAlignment="1">
      <alignment horizontal="center" vertical="center"/>
    </xf>
    <xf numFmtId="0" fontId="6" fillId="0" borderId="12" xfId="0" applyFont="1" applyFill="1" applyBorder="1" applyAlignment="1">
      <alignment horizontal="left" wrapText="1"/>
    </xf>
    <xf numFmtId="0" fontId="6" fillId="0" borderId="12" xfId="0" applyFont="1" applyFill="1" applyBorder="1" applyAlignment="1">
      <alignment horizontal="center" vertical="center" wrapText="1"/>
    </xf>
    <xf numFmtId="0" fontId="6" fillId="33" borderId="12" xfId="0" applyFont="1" applyFill="1" applyBorder="1" applyAlignment="1">
      <alignment horizontal="center"/>
    </xf>
    <xf numFmtId="0" fontId="6" fillId="0" borderId="12" xfId="0" applyNumberFormat="1" applyFont="1" applyFill="1" applyBorder="1" applyAlignment="1">
      <alignment horizontal="center" shrinkToFit="1"/>
    </xf>
    <xf numFmtId="0" fontId="6" fillId="33" borderId="12" xfId="0" applyNumberFormat="1" applyFont="1" applyFill="1" applyBorder="1" applyAlignment="1">
      <alignment horizontal="center" vertical="center" shrinkToFit="1"/>
    </xf>
    <xf numFmtId="0" fontId="8" fillId="33" borderId="12" xfId="0" applyNumberFormat="1"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33" borderId="12" xfId="0" applyNumberFormat="1" applyFont="1" applyFill="1" applyBorder="1" applyAlignment="1">
      <alignment horizontal="center" shrinkToFit="1"/>
    </xf>
    <xf numFmtId="0" fontId="6" fillId="33" borderId="12" xfId="0" applyFont="1" applyFill="1" applyBorder="1" applyAlignment="1">
      <alignment horizontal="center" shrinkToFit="1"/>
    </xf>
    <xf numFmtId="0" fontId="6" fillId="0" borderId="13" xfId="0" applyFont="1" applyFill="1" applyBorder="1" applyAlignment="1">
      <alignment horizontal="center" vertical="center"/>
    </xf>
    <xf numFmtId="0" fontId="6" fillId="0" borderId="13" xfId="0" applyFont="1" applyFill="1" applyBorder="1" applyAlignment="1">
      <alignment horizontal="left"/>
    </xf>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5" xfId="0" applyNumberFormat="1" applyFont="1" applyFill="1" applyBorder="1" applyAlignment="1">
      <alignment horizontal="center" vertical="center" shrinkToFit="1"/>
    </xf>
    <xf numFmtId="0" fontId="6" fillId="33" borderId="12" xfId="0" applyFont="1" applyFill="1" applyBorder="1" applyAlignment="1">
      <alignment vertical="center"/>
    </xf>
    <xf numFmtId="0" fontId="6" fillId="0" borderId="13" xfId="0" applyFont="1" applyFill="1" applyBorder="1" applyAlignment="1">
      <alignment horizontal="left" vertic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3" xfId="0" applyFont="1" applyFill="1" applyBorder="1" applyAlignment="1">
      <alignment horizontal="center"/>
    </xf>
    <xf numFmtId="0" fontId="6" fillId="0" borderId="15" xfId="0" applyNumberFormat="1" applyFont="1" applyFill="1" applyBorder="1" applyAlignment="1">
      <alignment horizontal="center" shrinkToFit="1"/>
    </xf>
    <xf numFmtId="0" fontId="6" fillId="33" borderId="12" xfId="0" applyFont="1" applyFill="1" applyBorder="1" applyAlignment="1">
      <alignment vertical="top" textRotation="90" wrapText="1"/>
    </xf>
    <xf numFmtId="0" fontId="6" fillId="33" borderId="12" xfId="0" applyFont="1" applyFill="1" applyBorder="1" applyAlignment="1">
      <alignment horizontal="center" vertical="center" textRotation="90" wrapText="1"/>
    </xf>
    <xf numFmtId="0" fontId="6" fillId="33" borderId="12" xfId="0" applyNumberFormat="1" applyFont="1" applyFill="1" applyBorder="1" applyAlignment="1">
      <alignment horizontal="center" shrinkToFit="1"/>
    </xf>
    <xf numFmtId="0" fontId="6" fillId="33" borderId="12" xfId="0" applyNumberFormat="1" applyFont="1" applyFill="1" applyBorder="1" applyAlignment="1">
      <alignment horizontal="left"/>
    </xf>
    <xf numFmtId="0" fontId="6" fillId="0" borderId="14" xfId="0" applyFont="1" applyFill="1" applyBorder="1" applyAlignment="1">
      <alignment horizontal="center" vertical="center"/>
    </xf>
    <xf numFmtId="0" fontId="8" fillId="0" borderId="14" xfId="0" applyFont="1" applyFill="1" applyBorder="1" applyAlignment="1">
      <alignment horizontal="left" vertical="center"/>
    </xf>
    <xf numFmtId="0" fontId="6" fillId="0" borderId="15" xfId="0" applyFont="1" applyBorder="1" applyAlignment="1">
      <alignment vertical="center"/>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0" fillId="33" borderId="12" xfId="0" applyNumberFormat="1" applyFont="1" applyFill="1" applyBorder="1" applyAlignment="1">
      <alignment horizontal="left"/>
    </xf>
    <xf numFmtId="0" fontId="6" fillId="33" borderId="12" xfId="0" applyFont="1" applyFill="1" applyBorder="1" applyAlignment="1">
      <alignment horizontal="left"/>
    </xf>
    <xf numFmtId="0" fontId="6" fillId="33" borderId="12" xfId="0" applyFont="1" applyFill="1" applyBorder="1" applyAlignment="1">
      <alignment/>
    </xf>
    <xf numFmtId="0" fontId="6" fillId="0" borderId="13" xfId="0" applyFont="1" applyFill="1" applyBorder="1" applyAlignment="1">
      <alignment horizontal="center" vertical="center" shrinkToFit="1"/>
    </xf>
    <xf numFmtId="0" fontId="6" fillId="0" borderId="0" xfId="0" applyFont="1" applyAlignment="1">
      <alignment/>
    </xf>
    <xf numFmtId="0" fontId="6" fillId="0" borderId="0" xfId="0" applyFont="1" applyAlignment="1">
      <alignment vertical="center"/>
    </xf>
    <xf numFmtId="0" fontId="6" fillId="22" borderId="15" xfId="0" applyFont="1" applyFill="1" applyBorder="1" applyAlignment="1">
      <alignment horizontal="left" vertical="center"/>
    </xf>
    <xf numFmtId="0" fontId="6" fillId="22" borderId="12" xfId="0" applyNumberFormat="1" applyFont="1" applyFill="1" applyBorder="1" applyAlignment="1">
      <alignment horizontal="center" vertical="center" shrinkToFit="1"/>
    </xf>
    <xf numFmtId="0" fontId="6" fillId="22" borderId="12" xfId="0" applyFont="1" applyFill="1" applyBorder="1" applyAlignment="1">
      <alignment horizontal="left" vertical="center"/>
    </xf>
    <xf numFmtId="0" fontId="6" fillId="22" borderId="12" xfId="0" applyFont="1" applyFill="1" applyBorder="1" applyAlignment="1">
      <alignment horizontal="left" vertical="center" wrapText="1"/>
    </xf>
    <xf numFmtId="0" fontId="6" fillId="34" borderId="16"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12" xfId="0" applyNumberFormat="1" applyFont="1" applyFill="1" applyBorder="1" applyAlignment="1">
      <alignment horizontal="center" vertical="center" textRotation="90" shrinkToFit="1"/>
    </xf>
    <xf numFmtId="0" fontId="6" fillId="35" borderId="12" xfId="0" applyFont="1" applyFill="1" applyBorder="1" applyAlignment="1">
      <alignment horizontal="center" vertical="center" textRotation="90" shrinkToFit="1"/>
    </xf>
    <xf numFmtId="0" fontId="6" fillId="22" borderId="12" xfId="0" applyFont="1" applyFill="1" applyBorder="1" applyAlignment="1">
      <alignment horizontal="center" vertical="center" wrapText="1"/>
    </xf>
    <xf numFmtId="0" fontId="6" fillId="22" borderId="12" xfId="0" applyFont="1" applyFill="1" applyBorder="1" applyAlignment="1">
      <alignment horizontal="center" vertical="center"/>
    </xf>
    <xf numFmtId="0" fontId="6" fillId="0" borderId="0" xfId="0" applyFont="1" applyAlignment="1">
      <alignment horizontal="center" vertical="center"/>
    </xf>
    <xf numFmtId="0" fontId="6" fillId="22"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22" borderId="12" xfId="0" applyFont="1" applyFill="1" applyBorder="1" applyAlignment="1">
      <alignment horizontal="left" vertical="center" wrapText="1"/>
    </xf>
    <xf numFmtId="0" fontId="8" fillId="22" borderId="12" xfId="0" applyNumberFormat="1" applyFont="1" applyFill="1" applyBorder="1" applyAlignment="1">
      <alignment horizontal="center" vertical="center" shrinkToFit="1"/>
    </xf>
    <xf numFmtId="0" fontId="8" fillId="22" borderId="12" xfId="0" applyFont="1" applyFill="1" applyBorder="1" applyAlignment="1">
      <alignment horizontal="center" vertical="center"/>
    </xf>
    <xf numFmtId="0" fontId="8" fillId="22" borderId="17" xfId="0" applyFont="1" applyFill="1" applyBorder="1" applyAlignment="1">
      <alignment horizontal="center" vertical="center"/>
    </xf>
    <xf numFmtId="0" fontId="5" fillId="0" borderId="0" xfId="0" applyFont="1" applyAlignment="1">
      <alignment/>
    </xf>
    <xf numFmtId="0" fontId="6" fillId="22" borderId="15" xfId="0" applyFont="1" applyFill="1" applyBorder="1" applyAlignment="1">
      <alignment horizontal="left" vertical="center" wrapText="1"/>
    </xf>
    <xf numFmtId="0" fontId="6" fillId="22" borderId="15" xfId="0" applyNumberFormat="1" applyFont="1" applyFill="1" applyBorder="1" applyAlignment="1">
      <alignment horizontal="center" vertical="center" shrinkToFit="1"/>
    </xf>
    <xf numFmtId="0" fontId="6" fillId="34" borderId="18" xfId="0" applyFont="1" applyFill="1" applyBorder="1" applyAlignment="1">
      <alignment horizontal="center" vertical="center" textRotation="90"/>
    </xf>
    <xf numFmtId="0" fontId="6" fillId="34" borderId="13" xfId="0" applyFont="1" applyFill="1" applyBorder="1" applyAlignment="1">
      <alignment horizontal="center" vertical="center" textRotation="90"/>
    </xf>
    <xf numFmtId="0" fontId="6" fillId="34" borderId="19"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9" xfId="0" applyNumberFormat="1" applyFont="1" applyFill="1" applyBorder="1" applyAlignment="1">
      <alignment horizontal="center" vertical="center" textRotation="90" shrinkToFit="1"/>
    </xf>
    <xf numFmtId="0" fontId="6" fillId="34" borderId="20" xfId="0" applyNumberFormat="1" applyFont="1" applyFill="1" applyBorder="1" applyAlignment="1">
      <alignment horizontal="center" vertical="center" textRotation="90" shrinkToFit="1"/>
    </xf>
    <xf numFmtId="0" fontId="6" fillId="34" borderId="18" xfId="0" applyNumberFormat="1" applyFont="1" applyFill="1" applyBorder="1" applyAlignment="1">
      <alignment horizontal="center" vertical="center" textRotation="90" shrinkToFit="1"/>
    </xf>
    <xf numFmtId="0" fontId="6" fillId="34" borderId="13" xfId="0" applyNumberFormat="1" applyFont="1" applyFill="1" applyBorder="1" applyAlignment="1">
      <alignment horizontal="center" vertical="center" textRotation="90" shrinkToFit="1"/>
    </xf>
    <xf numFmtId="0" fontId="6" fillId="34" borderId="13" xfId="0" applyFont="1" applyFill="1" applyBorder="1" applyAlignment="1">
      <alignment horizontal="center" vertical="center" textRotation="90" shrinkToFit="1"/>
    </xf>
    <xf numFmtId="0" fontId="6" fillId="34" borderId="13" xfId="0" applyNumberFormat="1" applyFont="1" applyFill="1" applyBorder="1" applyAlignment="1">
      <alignment horizontal="center" vertical="center"/>
    </xf>
    <xf numFmtId="0" fontId="6" fillId="34" borderId="13" xfId="0" applyNumberFormat="1" applyFont="1" applyFill="1" applyBorder="1" applyAlignment="1">
      <alignment horizontal="center" vertical="center" wrapText="1"/>
    </xf>
    <xf numFmtId="0" fontId="6" fillId="33" borderId="12" xfId="0" applyFont="1" applyFill="1" applyBorder="1" applyAlignment="1">
      <alignment horizontal="center"/>
    </xf>
    <xf numFmtId="0" fontId="6" fillId="33" borderId="12" xfId="0" applyFont="1" applyFill="1" applyBorder="1" applyAlignment="1">
      <alignment horizontal="center"/>
    </xf>
    <xf numFmtId="0" fontId="6" fillId="33" borderId="0" xfId="0" applyFont="1" applyFill="1" applyBorder="1" applyAlignment="1">
      <alignment vertical="center"/>
    </xf>
    <xf numFmtId="0" fontId="11" fillId="0" borderId="21" xfId="0" applyFont="1" applyBorder="1" applyAlignment="1">
      <alignment horizontal="center" wrapText="1"/>
    </xf>
    <xf numFmtId="0" fontId="11" fillId="0" borderId="22" xfId="0" applyFont="1" applyBorder="1" applyAlignment="1">
      <alignment horizont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6" fillId="33" borderId="12" xfId="0" applyFont="1" applyFill="1" applyBorder="1" applyAlignment="1">
      <alignment horizontal="center"/>
    </xf>
    <xf numFmtId="0" fontId="3" fillId="0" borderId="22" xfId="0" applyFont="1" applyBorder="1" applyAlignment="1">
      <alignment horizontal="center" wrapText="1"/>
    </xf>
    <xf numFmtId="0" fontId="57" fillId="0" borderId="0" xfId="43" applyFont="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8" fillId="35" borderId="12" xfId="0" applyFont="1" applyFill="1" applyBorder="1" applyAlignment="1">
      <alignment horizontal="center" vertical="center"/>
    </xf>
    <xf numFmtId="0" fontId="11" fillId="0" borderId="12" xfId="0" applyFont="1" applyBorder="1" applyAlignment="1">
      <alignment horizontal="center" wrapText="1"/>
    </xf>
    <xf numFmtId="0" fontId="8" fillId="35" borderId="23" xfId="0" applyFont="1" applyFill="1" applyBorder="1" applyAlignment="1">
      <alignment horizontal="center" vertical="center"/>
    </xf>
    <xf numFmtId="0" fontId="8" fillId="36" borderId="12" xfId="0" applyFont="1" applyFill="1" applyBorder="1" applyAlignment="1">
      <alignment horizontal="center" vertic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2</xdr:row>
      <xdr:rowOff>0</xdr:rowOff>
    </xdr:from>
    <xdr:to>
      <xdr:col>38</xdr:col>
      <xdr:colOff>0</xdr:colOff>
      <xdr:row>2</xdr:row>
      <xdr:rowOff>0</xdr:rowOff>
    </xdr:to>
    <xdr:sp>
      <xdr:nvSpPr>
        <xdr:cNvPr id="1" name="Line 74"/>
        <xdr:cNvSpPr>
          <a:spLocks/>
        </xdr:cNvSpPr>
      </xdr:nvSpPr>
      <xdr:spPr>
        <a:xfrm>
          <a:off x="19364325" y="211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xdr:nvSpPr>
        <xdr:cNvPr id="1" name="Line 74"/>
        <xdr:cNvSpPr>
          <a:spLocks/>
        </xdr:cNvSpPr>
      </xdr:nvSpPr>
      <xdr:spPr>
        <a:xfrm>
          <a:off x="101155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xdr:nvSpPr>
        <xdr:cNvPr id="1" name="Line 74"/>
        <xdr:cNvSpPr>
          <a:spLocks/>
        </xdr:cNvSpPr>
      </xdr:nvSpPr>
      <xdr:spPr>
        <a:xfrm>
          <a:off x="999172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avkf.hu/dok/tanulmanyi_hirdetmeny_tanito_alapszakon_valaszthato_muveltsegi_teruletek_szabalyozasaval_kapcsolatban_2013_11_04.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F147"/>
  <sheetViews>
    <sheetView tabSelected="1" zoomScaleSheetLayoutView="100" zoomScalePageLayoutView="0" workbookViewId="0" topLeftCell="A1">
      <selection activeCell="A1" sqref="A1:AN1"/>
    </sheetView>
  </sheetViews>
  <sheetFormatPr defaultColWidth="9.125" defaultRowHeight="12.75"/>
  <cols>
    <col min="1" max="1" width="5.875" style="3" customWidth="1"/>
    <col min="2" max="2" width="4.75390625" style="3" customWidth="1"/>
    <col min="3" max="3" width="4.125" style="3" customWidth="1"/>
    <col min="4" max="4" width="15.25390625" style="4" bestFit="1" customWidth="1"/>
    <col min="5" max="5" width="67.75390625" style="2" bestFit="1" customWidth="1"/>
    <col min="6" max="6" width="4.375" style="6" customWidth="1"/>
    <col min="7" max="7" width="4.375" style="5" customWidth="1"/>
    <col min="8" max="8" width="4.375" style="7" customWidth="1"/>
    <col min="9" max="9" width="4.375" style="6" customWidth="1"/>
    <col min="10" max="10" width="4.375" style="5" customWidth="1"/>
    <col min="11" max="11" width="4.375" style="7" customWidth="1"/>
    <col min="12" max="12" width="4.375" style="6" customWidth="1"/>
    <col min="13" max="13" width="4.375" style="5" customWidth="1"/>
    <col min="14" max="14" width="4.375" style="7" customWidth="1"/>
    <col min="15" max="15" width="4.375" style="6" customWidth="1"/>
    <col min="16" max="16" width="4.375" style="5" customWidth="1"/>
    <col min="17" max="17" width="4.375" style="7" customWidth="1"/>
    <col min="18" max="18" width="4.375" style="6" customWidth="1"/>
    <col min="19" max="19" width="4.375" style="5" customWidth="1"/>
    <col min="20" max="20" width="4.375" style="7" customWidth="1"/>
    <col min="21" max="21" width="4.375" style="6" customWidth="1"/>
    <col min="22" max="22" width="4.375" style="5" customWidth="1"/>
    <col min="23" max="23" width="4.375" style="7" customWidth="1"/>
    <col min="24" max="24" width="4.375" style="6" customWidth="1"/>
    <col min="25" max="25" width="4.375" style="5" customWidth="1"/>
    <col min="26" max="26" width="4.375" style="7" customWidth="1"/>
    <col min="27" max="27" width="4.375" style="6" customWidth="1"/>
    <col min="28" max="28" width="4.375" style="5" customWidth="1"/>
    <col min="29" max="29" width="4.375" style="7" customWidth="1"/>
    <col min="30" max="30" width="4.375" style="6" customWidth="1"/>
    <col min="31" max="31" width="4.375" style="5" customWidth="1"/>
    <col min="32" max="32" width="4.375" style="7" customWidth="1"/>
    <col min="33" max="33" width="4.375" style="6" customWidth="1"/>
    <col min="34" max="34" width="4.375" style="5" customWidth="1"/>
    <col min="35" max="35" width="4.375" style="7" customWidth="1"/>
    <col min="36" max="36" width="4.375" style="6" customWidth="1"/>
    <col min="37" max="37" width="4.375" style="8" customWidth="1"/>
    <col min="38" max="38" width="16.375" style="9" customWidth="1"/>
    <col min="39" max="39" width="15.75390625" style="9" bestFit="1" customWidth="1"/>
    <col min="40" max="40" width="56.875" style="2" bestFit="1" customWidth="1"/>
    <col min="41" max="57" width="9.125" style="1" customWidth="1"/>
    <col min="58" max="58" width="10.75390625" style="1" bestFit="1" customWidth="1"/>
    <col min="59" max="16384" width="9.125" style="1" customWidth="1"/>
  </cols>
  <sheetData>
    <row r="1" spans="1:40" ht="117.75" customHeight="1">
      <c r="A1" s="130" t="s">
        <v>448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s="27" customFormat="1" ht="48.75" customHeight="1">
      <c r="A2" s="116" t="s">
        <v>60</v>
      </c>
      <c r="B2" s="117" t="s">
        <v>45</v>
      </c>
      <c r="C2" s="117" t="s">
        <v>62</v>
      </c>
      <c r="D2" s="118" t="s">
        <v>117</v>
      </c>
      <c r="E2" s="119" t="s">
        <v>59</v>
      </c>
      <c r="F2" s="120" t="s">
        <v>21</v>
      </c>
      <c r="G2" s="121" t="s">
        <v>22</v>
      </c>
      <c r="H2" s="122" t="s">
        <v>23</v>
      </c>
      <c r="I2" s="120" t="s">
        <v>24</v>
      </c>
      <c r="J2" s="121" t="s">
        <v>25</v>
      </c>
      <c r="K2" s="122" t="s">
        <v>26</v>
      </c>
      <c r="L2" s="120" t="s">
        <v>27</v>
      </c>
      <c r="M2" s="121" t="s">
        <v>28</v>
      </c>
      <c r="N2" s="122" t="s">
        <v>29</v>
      </c>
      <c r="O2" s="120" t="s">
        <v>30</v>
      </c>
      <c r="P2" s="121" t="s">
        <v>31</v>
      </c>
      <c r="Q2" s="122" t="s">
        <v>32</v>
      </c>
      <c r="R2" s="120" t="s">
        <v>33</v>
      </c>
      <c r="S2" s="121" t="s">
        <v>34</v>
      </c>
      <c r="T2" s="122" t="s">
        <v>35</v>
      </c>
      <c r="U2" s="120" t="s">
        <v>36</v>
      </c>
      <c r="V2" s="121" t="s">
        <v>37</v>
      </c>
      <c r="W2" s="122" t="s">
        <v>38</v>
      </c>
      <c r="X2" s="120" t="s">
        <v>39</v>
      </c>
      <c r="Y2" s="121" t="s">
        <v>40</v>
      </c>
      <c r="Z2" s="122" t="s">
        <v>41</v>
      </c>
      <c r="AA2" s="120" t="s">
        <v>42</v>
      </c>
      <c r="AB2" s="121" t="s">
        <v>43</v>
      </c>
      <c r="AC2" s="122" t="s">
        <v>44</v>
      </c>
      <c r="AD2" s="123" t="s">
        <v>73</v>
      </c>
      <c r="AE2" s="123" t="s">
        <v>74</v>
      </c>
      <c r="AF2" s="123" t="s">
        <v>87</v>
      </c>
      <c r="AG2" s="120" t="s">
        <v>75</v>
      </c>
      <c r="AH2" s="121" t="s">
        <v>76</v>
      </c>
      <c r="AI2" s="122" t="s">
        <v>72</v>
      </c>
      <c r="AJ2" s="123" t="s">
        <v>46</v>
      </c>
      <c r="AK2" s="124" t="s">
        <v>47</v>
      </c>
      <c r="AL2" s="125" t="s">
        <v>63</v>
      </c>
      <c r="AM2" s="126" t="s">
        <v>136</v>
      </c>
      <c r="AN2" s="119" t="s">
        <v>113</v>
      </c>
    </row>
    <row r="3" spans="1:39" s="24" customFormat="1" ht="12.75">
      <c r="A3" s="37" t="s">
        <v>61</v>
      </c>
      <c r="B3" s="37" t="s">
        <v>92</v>
      </c>
      <c r="C3" s="37">
        <v>1</v>
      </c>
      <c r="D3" s="37" t="s">
        <v>119</v>
      </c>
      <c r="E3" s="23" t="s">
        <v>232</v>
      </c>
      <c r="F3" s="22">
        <v>2</v>
      </c>
      <c r="G3" s="22">
        <v>0</v>
      </c>
      <c r="H3" s="22">
        <v>2</v>
      </c>
      <c r="I3" s="22"/>
      <c r="J3" s="22"/>
      <c r="K3" s="22"/>
      <c r="L3" s="22"/>
      <c r="M3" s="22"/>
      <c r="N3" s="22"/>
      <c r="O3" s="22"/>
      <c r="P3" s="22"/>
      <c r="Q3" s="22"/>
      <c r="R3" s="22"/>
      <c r="S3" s="22"/>
      <c r="T3" s="22"/>
      <c r="U3" s="22"/>
      <c r="V3" s="22"/>
      <c r="W3" s="22"/>
      <c r="X3" s="22"/>
      <c r="Y3" s="22"/>
      <c r="Z3" s="22"/>
      <c r="AA3" s="22"/>
      <c r="AB3" s="22"/>
      <c r="AC3" s="22"/>
      <c r="AD3" s="32">
        <f>F3+I3+L3+O3+R3+U3+X3+AA3</f>
        <v>2</v>
      </c>
      <c r="AE3" s="32">
        <f>G3+J3+M3+P3+S3+V3+Y3+AB3</f>
        <v>0</v>
      </c>
      <c r="AF3" s="32">
        <v>15</v>
      </c>
      <c r="AG3" s="32">
        <f>AD3*AF3</f>
        <v>30</v>
      </c>
      <c r="AH3" s="32">
        <f>AE3*AF3</f>
        <v>0</v>
      </c>
      <c r="AI3" s="32">
        <f>SUM(AG3:AH3)</f>
        <v>30</v>
      </c>
      <c r="AJ3" s="32">
        <f>AC3+Z3+W3+T3+Q3+N3+K3+H3</f>
        <v>2</v>
      </c>
      <c r="AK3" s="32" t="s">
        <v>93</v>
      </c>
      <c r="AL3" s="21"/>
      <c r="AM3" s="21"/>
    </row>
    <row r="4" spans="1:40" s="24" customFormat="1" ht="12.75">
      <c r="A4" s="37" t="s">
        <v>61</v>
      </c>
      <c r="B4" s="37" t="s">
        <v>96</v>
      </c>
      <c r="C4" s="37">
        <v>7</v>
      </c>
      <c r="D4" s="55" t="s">
        <v>278</v>
      </c>
      <c r="E4" s="31" t="s">
        <v>138</v>
      </c>
      <c r="F4" s="26"/>
      <c r="G4" s="26"/>
      <c r="H4" s="26"/>
      <c r="I4" s="26"/>
      <c r="J4" s="26"/>
      <c r="K4" s="26"/>
      <c r="L4" s="26"/>
      <c r="M4" s="26"/>
      <c r="N4" s="26"/>
      <c r="O4" s="26"/>
      <c r="P4" s="26"/>
      <c r="Q4" s="26"/>
      <c r="R4" s="26"/>
      <c r="S4" s="26"/>
      <c r="T4" s="26"/>
      <c r="U4" s="26"/>
      <c r="V4" s="26"/>
      <c r="W4" s="26"/>
      <c r="X4" s="26">
        <v>2</v>
      </c>
      <c r="Y4" s="26">
        <v>1</v>
      </c>
      <c r="Z4" s="26">
        <v>3</v>
      </c>
      <c r="AA4" s="26"/>
      <c r="AB4" s="26"/>
      <c r="AC4" s="26"/>
      <c r="AD4" s="32">
        <f aca="true" t="shared" si="0" ref="AD4:AD10">F4+I4+L4+O4+R4+U4+X4+AA4</f>
        <v>2</v>
      </c>
      <c r="AE4" s="32">
        <f aca="true" t="shared" si="1" ref="AE4:AE10">G4+J4+M4+P4+S4+V4+Y4+AB4</f>
        <v>1</v>
      </c>
      <c r="AF4" s="32">
        <v>15</v>
      </c>
      <c r="AG4" s="32">
        <f aca="true" t="shared" si="2" ref="AG4:AG10">AD4*AF4</f>
        <v>30</v>
      </c>
      <c r="AH4" s="32">
        <f aca="true" t="shared" si="3" ref="AH4:AH10">AE4*AF4</f>
        <v>15</v>
      </c>
      <c r="AI4" s="32">
        <f aca="true" t="shared" si="4" ref="AI4:AI10">SUM(AG4:AH4)</f>
        <v>45</v>
      </c>
      <c r="AJ4" s="32">
        <f aca="true" t="shared" si="5" ref="AJ4:AJ10">AC4+Z4+W4+T4+Q4+N4+K4+H4</f>
        <v>3</v>
      </c>
      <c r="AK4" s="32" t="s">
        <v>20</v>
      </c>
      <c r="AL4" s="21"/>
      <c r="AM4" s="45"/>
      <c r="AN4" s="45"/>
    </row>
    <row r="5" spans="1:40" s="24" customFormat="1" ht="12.75">
      <c r="A5" s="37" t="s">
        <v>61</v>
      </c>
      <c r="B5" s="37" t="s">
        <v>252</v>
      </c>
      <c r="C5" s="37">
        <v>1</v>
      </c>
      <c r="D5" s="37" t="s">
        <v>123</v>
      </c>
      <c r="E5" s="23" t="s">
        <v>124</v>
      </c>
      <c r="F5" s="22">
        <v>2</v>
      </c>
      <c r="G5" s="22">
        <v>0</v>
      </c>
      <c r="H5" s="22">
        <v>2</v>
      </c>
      <c r="I5" s="22"/>
      <c r="J5" s="22"/>
      <c r="K5" s="22"/>
      <c r="L5" s="22"/>
      <c r="M5" s="22"/>
      <c r="N5" s="22"/>
      <c r="O5" s="22"/>
      <c r="P5" s="22"/>
      <c r="Q5" s="22"/>
      <c r="R5" s="22"/>
      <c r="S5" s="22"/>
      <c r="T5" s="22"/>
      <c r="U5" s="22"/>
      <c r="V5" s="22"/>
      <c r="W5" s="22"/>
      <c r="X5" s="22"/>
      <c r="Y5" s="22"/>
      <c r="Z5" s="22"/>
      <c r="AA5" s="22"/>
      <c r="AB5" s="22"/>
      <c r="AC5" s="22"/>
      <c r="AD5" s="32">
        <f t="shared" si="0"/>
        <v>2</v>
      </c>
      <c r="AE5" s="32">
        <f t="shared" si="1"/>
        <v>0</v>
      </c>
      <c r="AF5" s="32">
        <v>15</v>
      </c>
      <c r="AG5" s="32">
        <f t="shared" si="2"/>
        <v>30</v>
      </c>
      <c r="AH5" s="32">
        <f t="shared" si="3"/>
        <v>0</v>
      </c>
      <c r="AI5" s="32">
        <f t="shared" si="4"/>
        <v>30</v>
      </c>
      <c r="AJ5" s="32">
        <f t="shared" si="5"/>
        <v>2</v>
      </c>
      <c r="AK5" s="32" t="s">
        <v>93</v>
      </c>
      <c r="AL5" s="21"/>
      <c r="AM5" s="45"/>
      <c r="AN5" s="45"/>
    </row>
    <row r="6" spans="1:40" s="24" customFormat="1" ht="12.75">
      <c r="A6" s="37" t="s">
        <v>61</v>
      </c>
      <c r="B6" s="37" t="s">
        <v>96</v>
      </c>
      <c r="C6" s="37">
        <v>7</v>
      </c>
      <c r="D6" s="37" t="s">
        <v>139</v>
      </c>
      <c r="E6" s="23" t="s">
        <v>137</v>
      </c>
      <c r="F6" s="22"/>
      <c r="G6" s="22"/>
      <c r="H6" s="22"/>
      <c r="I6" s="22"/>
      <c r="J6" s="22"/>
      <c r="K6" s="22"/>
      <c r="L6" s="22"/>
      <c r="M6" s="22"/>
      <c r="N6" s="22"/>
      <c r="O6" s="22"/>
      <c r="P6" s="22"/>
      <c r="Q6" s="22"/>
      <c r="R6" s="22"/>
      <c r="S6" s="22"/>
      <c r="T6" s="22"/>
      <c r="U6" s="22"/>
      <c r="V6" s="22"/>
      <c r="W6" s="22"/>
      <c r="X6" s="22">
        <v>2</v>
      </c>
      <c r="Y6" s="22">
        <v>0</v>
      </c>
      <c r="Z6" s="22">
        <v>2</v>
      </c>
      <c r="AA6" s="22"/>
      <c r="AB6" s="22"/>
      <c r="AC6" s="22"/>
      <c r="AD6" s="32">
        <f t="shared" si="0"/>
        <v>2</v>
      </c>
      <c r="AE6" s="32">
        <f t="shared" si="1"/>
        <v>0</v>
      </c>
      <c r="AF6" s="32">
        <v>15</v>
      </c>
      <c r="AG6" s="32">
        <f t="shared" si="2"/>
        <v>30</v>
      </c>
      <c r="AH6" s="32">
        <f t="shared" si="3"/>
        <v>0</v>
      </c>
      <c r="AI6" s="32">
        <f t="shared" si="4"/>
        <v>30</v>
      </c>
      <c r="AJ6" s="32">
        <f t="shared" si="5"/>
        <v>2</v>
      </c>
      <c r="AK6" s="32" t="s">
        <v>93</v>
      </c>
      <c r="AL6" s="46"/>
      <c r="AM6" s="47"/>
      <c r="AN6" s="45"/>
    </row>
    <row r="7" spans="1:40" s="24" customFormat="1" ht="12.75">
      <c r="A7" s="37" t="s">
        <v>61</v>
      </c>
      <c r="B7" s="37" t="s">
        <v>252</v>
      </c>
      <c r="C7" s="37">
        <v>1</v>
      </c>
      <c r="D7" s="55" t="s">
        <v>279</v>
      </c>
      <c r="E7" s="23" t="s">
        <v>231</v>
      </c>
      <c r="F7" s="22">
        <v>0</v>
      </c>
      <c r="G7" s="22">
        <v>2</v>
      </c>
      <c r="H7" s="22">
        <v>2</v>
      </c>
      <c r="I7" s="22"/>
      <c r="J7" s="22"/>
      <c r="K7" s="22"/>
      <c r="L7" s="22"/>
      <c r="M7" s="22"/>
      <c r="N7" s="22"/>
      <c r="O7" s="22"/>
      <c r="P7" s="22"/>
      <c r="Q7" s="22"/>
      <c r="R7" s="22"/>
      <c r="S7" s="22"/>
      <c r="T7" s="22"/>
      <c r="U7" s="22"/>
      <c r="V7" s="22"/>
      <c r="W7" s="22"/>
      <c r="X7" s="22"/>
      <c r="Y7" s="22"/>
      <c r="Z7" s="22"/>
      <c r="AA7" s="22"/>
      <c r="AB7" s="22"/>
      <c r="AC7" s="22"/>
      <c r="AD7" s="32">
        <f t="shared" si="0"/>
        <v>0</v>
      </c>
      <c r="AE7" s="32">
        <f t="shared" si="1"/>
        <v>2</v>
      </c>
      <c r="AF7" s="32">
        <v>15</v>
      </c>
      <c r="AG7" s="32">
        <f t="shared" si="2"/>
        <v>0</v>
      </c>
      <c r="AH7" s="32">
        <f t="shared" si="3"/>
        <v>30</v>
      </c>
      <c r="AI7" s="32">
        <f t="shared" si="4"/>
        <v>30</v>
      </c>
      <c r="AJ7" s="32">
        <f t="shared" si="5"/>
        <v>2</v>
      </c>
      <c r="AK7" s="32" t="s">
        <v>20</v>
      </c>
      <c r="AL7" s="46"/>
      <c r="AM7" s="47"/>
      <c r="AN7" s="45"/>
    </row>
    <row r="8" spans="1:40" s="24" customFormat="1" ht="12.75">
      <c r="A8" s="37" t="s">
        <v>61</v>
      </c>
      <c r="B8" s="37" t="s">
        <v>95</v>
      </c>
      <c r="C8" s="37">
        <v>6</v>
      </c>
      <c r="D8" s="37" t="s">
        <v>436</v>
      </c>
      <c r="E8" s="23" t="s">
        <v>230</v>
      </c>
      <c r="F8" s="22"/>
      <c r="G8" s="22"/>
      <c r="H8" s="22"/>
      <c r="I8" s="22"/>
      <c r="J8" s="22"/>
      <c r="K8" s="22"/>
      <c r="L8" s="22"/>
      <c r="M8" s="22"/>
      <c r="N8" s="22"/>
      <c r="O8" s="22"/>
      <c r="P8" s="22"/>
      <c r="Q8" s="22"/>
      <c r="R8" s="22"/>
      <c r="S8" s="22"/>
      <c r="T8" s="22"/>
      <c r="U8" s="22">
        <v>2</v>
      </c>
      <c r="V8" s="22">
        <v>0</v>
      </c>
      <c r="W8" s="22">
        <v>2</v>
      </c>
      <c r="X8" s="22"/>
      <c r="Y8" s="22"/>
      <c r="Z8" s="22"/>
      <c r="AA8" s="22"/>
      <c r="AB8" s="22"/>
      <c r="AC8" s="22"/>
      <c r="AD8" s="32">
        <f t="shared" si="0"/>
        <v>2</v>
      </c>
      <c r="AE8" s="32">
        <f t="shared" si="1"/>
        <v>0</v>
      </c>
      <c r="AF8" s="32">
        <v>15</v>
      </c>
      <c r="AG8" s="32">
        <f t="shared" si="2"/>
        <v>30</v>
      </c>
      <c r="AH8" s="32">
        <f t="shared" si="3"/>
        <v>0</v>
      </c>
      <c r="AI8" s="32">
        <f t="shared" si="4"/>
        <v>30</v>
      </c>
      <c r="AJ8" s="32">
        <f t="shared" si="5"/>
        <v>2</v>
      </c>
      <c r="AK8" s="32" t="s">
        <v>93</v>
      </c>
      <c r="AL8" s="48"/>
      <c r="AM8" s="45"/>
      <c r="AN8" s="45"/>
    </row>
    <row r="9" spans="1:40" s="24" customFormat="1" ht="12.75">
      <c r="A9" s="55" t="s">
        <v>61</v>
      </c>
      <c r="B9" s="55" t="s">
        <v>95</v>
      </c>
      <c r="C9" s="55">
        <v>6</v>
      </c>
      <c r="D9" s="55" t="s">
        <v>280</v>
      </c>
      <c r="E9" s="31" t="s">
        <v>271</v>
      </c>
      <c r="F9" s="22"/>
      <c r="G9" s="22"/>
      <c r="H9" s="22"/>
      <c r="I9" s="22"/>
      <c r="J9" s="22"/>
      <c r="K9" s="22"/>
      <c r="L9" s="22"/>
      <c r="M9" s="22"/>
      <c r="N9" s="22"/>
      <c r="O9" s="22"/>
      <c r="P9" s="22"/>
      <c r="Q9" s="22"/>
      <c r="R9" s="22"/>
      <c r="S9" s="22"/>
      <c r="T9" s="22"/>
      <c r="U9" s="22">
        <v>2</v>
      </c>
      <c r="V9" s="22">
        <v>0</v>
      </c>
      <c r="W9" s="22">
        <v>2</v>
      </c>
      <c r="X9" s="22"/>
      <c r="Y9" s="22"/>
      <c r="Z9" s="22"/>
      <c r="AA9" s="22"/>
      <c r="AB9" s="22"/>
      <c r="AC9" s="22"/>
      <c r="AD9" s="32">
        <f t="shared" si="0"/>
        <v>2</v>
      </c>
      <c r="AE9" s="32">
        <f t="shared" si="1"/>
        <v>0</v>
      </c>
      <c r="AF9" s="64">
        <v>15</v>
      </c>
      <c r="AG9" s="32">
        <f t="shared" si="2"/>
        <v>30</v>
      </c>
      <c r="AH9" s="32">
        <f t="shared" si="3"/>
        <v>0</v>
      </c>
      <c r="AI9" s="32">
        <f t="shared" si="4"/>
        <v>30</v>
      </c>
      <c r="AJ9" s="32">
        <f t="shared" si="5"/>
        <v>2</v>
      </c>
      <c r="AK9" s="64" t="s">
        <v>93</v>
      </c>
      <c r="AL9" s="21"/>
      <c r="AM9" s="45"/>
      <c r="AN9" s="45"/>
    </row>
    <row r="10" spans="1:40" s="24" customFormat="1" ht="12.75">
      <c r="A10" s="70" t="s">
        <v>61</v>
      </c>
      <c r="B10" s="70" t="s">
        <v>96</v>
      </c>
      <c r="C10" s="70">
        <v>8</v>
      </c>
      <c r="D10" s="70" t="s">
        <v>437</v>
      </c>
      <c r="E10" s="71" t="s">
        <v>140</v>
      </c>
      <c r="F10" s="22"/>
      <c r="G10" s="22"/>
      <c r="H10" s="22"/>
      <c r="I10" s="22"/>
      <c r="J10" s="22"/>
      <c r="K10" s="22"/>
      <c r="L10" s="22"/>
      <c r="M10" s="22"/>
      <c r="N10" s="22"/>
      <c r="O10" s="22"/>
      <c r="P10" s="22"/>
      <c r="Q10" s="22"/>
      <c r="R10" s="22"/>
      <c r="S10" s="22"/>
      <c r="T10" s="22"/>
      <c r="U10" s="22"/>
      <c r="V10" s="22"/>
      <c r="W10" s="22"/>
      <c r="X10" s="22"/>
      <c r="Y10" s="22"/>
      <c r="Z10" s="22"/>
      <c r="AA10" s="22">
        <v>2</v>
      </c>
      <c r="AB10" s="22">
        <v>0</v>
      </c>
      <c r="AC10" s="22">
        <v>2</v>
      </c>
      <c r="AD10" s="38">
        <f t="shared" si="0"/>
        <v>2</v>
      </c>
      <c r="AE10" s="38">
        <f t="shared" si="1"/>
        <v>0</v>
      </c>
      <c r="AF10" s="38">
        <v>15</v>
      </c>
      <c r="AG10" s="38">
        <f t="shared" si="2"/>
        <v>30</v>
      </c>
      <c r="AH10" s="38">
        <f t="shared" si="3"/>
        <v>0</v>
      </c>
      <c r="AI10" s="38">
        <f t="shared" si="4"/>
        <v>30</v>
      </c>
      <c r="AJ10" s="38">
        <f t="shared" si="5"/>
        <v>2</v>
      </c>
      <c r="AK10" s="38" t="s">
        <v>93</v>
      </c>
      <c r="AL10" s="46"/>
      <c r="AM10" s="47"/>
      <c r="AN10" s="45"/>
    </row>
    <row r="11" spans="1:40" s="75" customFormat="1" ht="12.75">
      <c r="A11" s="56" t="s">
        <v>61</v>
      </c>
      <c r="B11" s="56"/>
      <c r="C11" s="56"/>
      <c r="D11" s="56"/>
      <c r="E11" s="57" t="s">
        <v>443</v>
      </c>
      <c r="F11" s="65">
        <f>SUM(F3:F10)</f>
        <v>4</v>
      </c>
      <c r="G11" s="65">
        <f aca="true" t="shared" si="6" ref="G11:AC11">SUM(G3:G10)</f>
        <v>2</v>
      </c>
      <c r="H11" s="65">
        <f t="shared" si="6"/>
        <v>6</v>
      </c>
      <c r="I11" s="65">
        <f t="shared" si="6"/>
        <v>0</v>
      </c>
      <c r="J11" s="65">
        <f t="shared" si="6"/>
        <v>0</v>
      </c>
      <c r="K11" s="65">
        <f t="shared" si="6"/>
        <v>0</v>
      </c>
      <c r="L11" s="65">
        <f t="shared" si="6"/>
        <v>0</v>
      </c>
      <c r="M11" s="65">
        <f t="shared" si="6"/>
        <v>0</v>
      </c>
      <c r="N11" s="65">
        <f t="shared" si="6"/>
        <v>0</v>
      </c>
      <c r="O11" s="65">
        <f t="shared" si="6"/>
        <v>0</v>
      </c>
      <c r="P11" s="65">
        <f t="shared" si="6"/>
        <v>0</v>
      </c>
      <c r="Q11" s="65">
        <f t="shared" si="6"/>
        <v>0</v>
      </c>
      <c r="R11" s="65">
        <f t="shared" si="6"/>
        <v>0</v>
      </c>
      <c r="S11" s="65">
        <f t="shared" si="6"/>
        <v>0</v>
      </c>
      <c r="T11" s="65">
        <f t="shared" si="6"/>
        <v>0</v>
      </c>
      <c r="U11" s="65">
        <f t="shared" si="6"/>
        <v>4</v>
      </c>
      <c r="V11" s="65">
        <f t="shared" si="6"/>
        <v>0</v>
      </c>
      <c r="W11" s="65">
        <f t="shared" si="6"/>
        <v>4</v>
      </c>
      <c r="X11" s="65">
        <f t="shared" si="6"/>
        <v>4</v>
      </c>
      <c r="Y11" s="65">
        <f t="shared" si="6"/>
        <v>1</v>
      </c>
      <c r="Z11" s="65">
        <f t="shared" si="6"/>
        <v>5</v>
      </c>
      <c r="AA11" s="65">
        <f t="shared" si="6"/>
        <v>2</v>
      </c>
      <c r="AB11" s="65">
        <f t="shared" si="6"/>
        <v>0</v>
      </c>
      <c r="AC11" s="65">
        <f t="shared" si="6"/>
        <v>2</v>
      </c>
      <c r="AD11" s="65">
        <f>SUM(AD3:AD10)</f>
        <v>14</v>
      </c>
      <c r="AE11" s="65">
        <f>SUM(AE3:AE10)</f>
        <v>3</v>
      </c>
      <c r="AF11" s="65" t="s">
        <v>68</v>
      </c>
      <c r="AG11" s="65">
        <f>SUM(AG3:AG10)</f>
        <v>210</v>
      </c>
      <c r="AH11" s="65">
        <f>SUM(AH3:AH10)</f>
        <v>45</v>
      </c>
      <c r="AI11" s="65">
        <f>SUM(AI3:AI10)</f>
        <v>255</v>
      </c>
      <c r="AJ11" s="65">
        <f>SUM(AJ3:AJ10)</f>
        <v>17</v>
      </c>
      <c r="AK11" s="65"/>
      <c r="AL11" s="44"/>
      <c r="AM11" s="42"/>
      <c r="AN11" s="43"/>
    </row>
    <row r="12" spans="1:40" s="24" customFormat="1" ht="12.75">
      <c r="A12" s="72" t="s">
        <v>61</v>
      </c>
      <c r="B12" s="72" t="s">
        <v>92</v>
      </c>
      <c r="C12" s="72">
        <v>1</v>
      </c>
      <c r="D12" s="72" t="s">
        <v>128</v>
      </c>
      <c r="E12" s="73" t="s">
        <v>125</v>
      </c>
      <c r="F12" s="22">
        <v>1</v>
      </c>
      <c r="G12" s="22">
        <v>1</v>
      </c>
      <c r="H12" s="22">
        <v>2</v>
      </c>
      <c r="I12" s="22"/>
      <c r="J12" s="22"/>
      <c r="K12" s="22"/>
      <c r="L12" s="22"/>
      <c r="M12" s="22"/>
      <c r="N12" s="22"/>
      <c r="O12" s="22"/>
      <c r="P12" s="22"/>
      <c r="Q12" s="22"/>
      <c r="R12" s="22"/>
      <c r="S12" s="22"/>
      <c r="T12" s="22"/>
      <c r="U12" s="22"/>
      <c r="V12" s="22"/>
      <c r="W12" s="22"/>
      <c r="X12" s="22"/>
      <c r="Y12" s="22"/>
      <c r="Z12" s="22"/>
      <c r="AA12" s="22"/>
      <c r="AB12" s="22"/>
      <c r="AC12" s="22"/>
      <c r="AD12" s="74">
        <f>F12+I12+L12+O12+R12+U12+X12+AA12</f>
        <v>1</v>
      </c>
      <c r="AE12" s="74">
        <f>G12+J12+M12+P12+S12+V12+Y12+AB12</f>
        <v>1</v>
      </c>
      <c r="AF12" s="74">
        <v>15</v>
      </c>
      <c r="AG12" s="74">
        <f>AD12*AF12</f>
        <v>15</v>
      </c>
      <c r="AH12" s="74">
        <f>AE12*AF12</f>
        <v>15</v>
      </c>
      <c r="AI12" s="74">
        <f>SUM(AG12:AH12)</f>
        <v>30</v>
      </c>
      <c r="AJ12" s="74">
        <f>AC12+Z12+W12+T12+Q12+N12+K12+H12</f>
        <v>2</v>
      </c>
      <c r="AK12" s="74" t="s">
        <v>93</v>
      </c>
      <c r="AL12" s="21"/>
      <c r="AM12" s="45"/>
      <c r="AN12" s="45"/>
    </row>
    <row r="13" spans="1:40" s="24" customFormat="1" ht="12.75">
      <c r="A13" s="37" t="s">
        <v>61</v>
      </c>
      <c r="B13" s="37" t="s">
        <v>92</v>
      </c>
      <c r="C13" s="37">
        <v>2</v>
      </c>
      <c r="D13" s="37" t="s">
        <v>126</v>
      </c>
      <c r="E13" s="23" t="s">
        <v>127</v>
      </c>
      <c r="F13" s="22"/>
      <c r="G13" s="22"/>
      <c r="H13" s="22"/>
      <c r="I13" s="22">
        <v>2</v>
      </c>
      <c r="J13" s="22">
        <v>1</v>
      </c>
      <c r="K13" s="22">
        <v>3</v>
      </c>
      <c r="L13" s="22"/>
      <c r="M13" s="22"/>
      <c r="N13" s="22"/>
      <c r="O13" s="22"/>
      <c r="P13" s="22"/>
      <c r="Q13" s="22"/>
      <c r="R13" s="22"/>
      <c r="S13" s="22"/>
      <c r="T13" s="22"/>
      <c r="U13" s="22"/>
      <c r="V13" s="22"/>
      <c r="W13" s="22"/>
      <c r="X13" s="22"/>
      <c r="Y13" s="22"/>
      <c r="Z13" s="22"/>
      <c r="AA13" s="22"/>
      <c r="AB13" s="22"/>
      <c r="AC13" s="22"/>
      <c r="AD13" s="32">
        <f>F13+I13+L13+O13+R13+U13+X13+AA13</f>
        <v>2</v>
      </c>
      <c r="AE13" s="32">
        <f>G13+J13+M13+P13+S13+V13+Y13+AB13</f>
        <v>1</v>
      </c>
      <c r="AF13" s="32">
        <v>15</v>
      </c>
      <c r="AG13" s="32">
        <f>AD13*AF13</f>
        <v>30</v>
      </c>
      <c r="AH13" s="32">
        <f>AE13*AF13</f>
        <v>15</v>
      </c>
      <c r="AI13" s="32">
        <f>SUM(AG13:AH13)</f>
        <v>45</v>
      </c>
      <c r="AJ13" s="32">
        <f>AC13+Z13+W13+T13+Q13+N13+K13+H13</f>
        <v>3</v>
      </c>
      <c r="AK13" s="32" t="s">
        <v>93</v>
      </c>
      <c r="AL13" s="21"/>
      <c r="AM13" s="20" t="s">
        <v>128</v>
      </c>
      <c r="AN13" s="21" t="s">
        <v>125</v>
      </c>
    </row>
    <row r="14" spans="1:40" s="24" customFormat="1" ht="12.75">
      <c r="A14" s="37" t="s">
        <v>61</v>
      </c>
      <c r="B14" s="37" t="s">
        <v>94</v>
      </c>
      <c r="C14" s="37">
        <v>3</v>
      </c>
      <c r="D14" s="37" t="s">
        <v>108</v>
      </c>
      <c r="E14" s="23" t="s">
        <v>91</v>
      </c>
      <c r="F14" s="22"/>
      <c r="G14" s="22"/>
      <c r="H14" s="22"/>
      <c r="I14" s="22"/>
      <c r="J14" s="22"/>
      <c r="K14" s="22"/>
      <c r="L14" s="22">
        <v>2</v>
      </c>
      <c r="M14" s="22">
        <v>1</v>
      </c>
      <c r="N14" s="22">
        <v>3</v>
      </c>
      <c r="O14" s="22"/>
      <c r="P14" s="22"/>
      <c r="Q14" s="22"/>
      <c r="R14" s="22"/>
      <c r="S14" s="22"/>
      <c r="T14" s="22"/>
      <c r="U14" s="22"/>
      <c r="V14" s="22"/>
      <c r="W14" s="22"/>
      <c r="X14" s="22"/>
      <c r="Y14" s="22"/>
      <c r="Z14" s="22"/>
      <c r="AA14" s="22"/>
      <c r="AB14" s="22"/>
      <c r="AC14" s="22"/>
      <c r="AD14" s="32">
        <f>F14+I14+L14+O14+R14+U14+X14+AA14</f>
        <v>2</v>
      </c>
      <c r="AE14" s="32">
        <f>G14+J14+M14+P14+S14+V14+Y14+AB14</f>
        <v>1</v>
      </c>
      <c r="AF14" s="32">
        <v>15</v>
      </c>
      <c r="AG14" s="32">
        <f>AD14*AF14</f>
        <v>30</v>
      </c>
      <c r="AH14" s="32">
        <f>AE14*AF14</f>
        <v>15</v>
      </c>
      <c r="AI14" s="32">
        <f>SUM(AG14:AH14)</f>
        <v>45</v>
      </c>
      <c r="AJ14" s="32">
        <f>AC14+Z14+W14+T14+Q14+N14+K14+H14</f>
        <v>3</v>
      </c>
      <c r="AK14" s="32" t="s">
        <v>93</v>
      </c>
      <c r="AL14" s="21"/>
      <c r="AM14" s="20" t="s">
        <v>128</v>
      </c>
      <c r="AN14" s="21" t="s">
        <v>125</v>
      </c>
    </row>
    <row r="15" spans="1:40" s="24" customFormat="1" ht="12.75">
      <c r="A15" s="37" t="s">
        <v>61</v>
      </c>
      <c r="B15" s="37" t="s">
        <v>94</v>
      </c>
      <c r="C15" s="37">
        <v>4</v>
      </c>
      <c r="D15" s="37" t="s">
        <v>109</v>
      </c>
      <c r="E15" s="23" t="s">
        <v>235</v>
      </c>
      <c r="F15" s="22"/>
      <c r="G15" s="22"/>
      <c r="H15" s="22"/>
      <c r="I15" s="22"/>
      <c r="J15" s="22"/>
      <c r="K15" s="22"/>
      <c r="L15" s="22"/>
      <c r="M15" s="22"/>
      <c r="N15" s="22"/>
      <c r="O15" s="22">
        <v>0</v>
      </c>
      <c r="P15" s="22">
        <v>2</v>
      </c>
      <c r="Q15" s="22">
        <v>2</v>
      </c>
      <c r="R15" s="22"/>
      <c r="S15" s="22"/>
      <c r="T15" s="22"/>
      <c r="U15" s="22"/>
      <c r="V15" s="22"/>
      <c r="W15" s="22"/>
      <c r="X15" s="22"/>
      <c r="Y15" s="22"/>
      <c r="Z15" s="22"/>
      <c r="AA15" s="22"/>
      <c r="AB15" s="22"/>
      <c r="AC15" s="22"/>
      <c r="AD15" s="32">
        <f>F15+I15+L15+O15+R15+U15+X15+AA15</f>
        <v>0</v>
      </c>
      <c r="AE15" s="32">
        <f>G15+J15+M15+P15+S15+V15+Y15+AB15</f>
        <v>2</v>
      </c>
      <c r="AF15" s="32">
        <v>15</v>
      </c>
      <c r="AG15" s="32">
        <f>AD15*AF15</f>
        <v>0</v>
      </c>
      <c r="AH15" s="32">
        <f>AE15*AF15</f>
        <v>30</v>
      </c>
      <c r="AI15" s="32">
        <f>SUM(AG15:AH15)</f>
        <v>30</v>
      </c>
      <c r="AJ15" s="32">
        <f>AC15+Z15+W15+T15+Q15+N15+K15+H15</f>
        <v>2</v>
      </c>
      <c r="AK15" s="32" t="s">
        <v>20</v>
      </c>
      <c r="AL15" s="21"/>
      <c r="AM15" s="20" t="s">
        <v>126</v>
      </c>
      <c r="AN15" s="21" t="s">
        <v>127</v>
      </c>
    </row>
    <row r="16" spans="1:40" s="24" customFormat="1" ht="12.75">
      <c r="A16" s="70" t="s">
        <v>61</v>
      </c>
      <c r="B16" s="70" t="s">
        <v>95</v>
      </c>
      <c r="C16" s="70">
        <v>5</v>
      </c>
      <c r="D16" s="70" t="s">
        <v>129</v>
      </c>
      <c r="E16" s="76" t="s">
        <v>236</v>
      </c>
      <c r="F16" s="22"/>
      <c r="G16" s="22"/>
      <c r="H16" s="22"/>
      <c r="I16" s="22"/>
      <c r="J16" s="22"/>
      <c r="K16" s="22"/>
      <c r="L16" s="22"/>
      <c r="M16" s="22"/>
      <c r="N16" s="22"/>
      <c r="O16" s="22"/>
      <c r="P16" s="22"/>
      <c r="Q16" s="22"/>
      <c r="R16" s="22">
        <v>0</v>
      </c>
      <c r="S16" s="22">
        <v>2</v>
      </c>
      <c r="T16" s="22">
        <v>2</v>
      </c>
      <c r="U16" s="22"/>
      <c r="V16" s="22"/>
      <c r="W16" s="22"/>
      <c r="X16" s="22"/>
      <c r="Y16" s="22"/>
      <c r="Z16" s="22"/>
      <c r="AA16" s="22"/>
      <c r="AB16" s="22"/>
      <c r="AC16" s="22"/>
      <c r="AD16" s="38">
        <f>F16+I16+L16+O16+R16+U16+X16+AA16</f>
        <v>0</v>
      </c>
      <c r="AE16" s="38">
        <f>G16+J16+M16+P16+S16+V16+Y16+AB16</f>
        <v>2</v>
      </c>
      <c r="AF16" s="38">
        <v>15</v>
      </c>
      <c r="AG16" s="38">
        <f>AD16*AF16</f>
        <v>0</v>
      </c>
      <c r="AH16" s="38">
        <f>AE16*AF16</f>
        <v>30</v>
      </c>
      <c r="AI16" s="38">
        <f>SUM(AG16:AH16)</f>
        <v>30</v>
      </c>
      <c r="AJ16" s="38">
        <f>AC16+Z16+W16+T16+Q16+N16+K16+H16</f>
        <v>2</v>
      </c>
      <c r="AK16" s="38" t="s">
        <v>20</v>
      </c>
      <c r="AL16" s="21"/>
      <c r="AM16" s="20"/>
      <c r="AN16" s="21"/>
    </row>
    <row r="17" spans="1:40" s="75" customFormat="1" ht="12.75">
      <c r="A17" s="56" t="s">
        <v>61</v>
      </c>
      <c r="B17" s="56"/>
      <c r="C17" s="56"/>
      <c r="D17" s="56"/>
      <c r="E17" s="58" t="s">
        <v>130</v>
      </c>
      <c r="F17" s="65">
        <f>SUM(F12:F16)</f>
        <v>1</v>
      </c>
      <c r="G17" s="65">
        <f aca="true" t="shared" si="7" ref="G17:AE17">SUM(G12:G16)</f>
        <v>1</v>
      </c>
      <c r="H17" s="65">
        <f t="shared" si="7"/>
        <v>2</v>
      </c>
      <c r="I17" s="65">
        <f t="shared" si="7"/>
        <v>2</v>
      </c>
      <c r="J17" s="65">
        <f t="shared" si="7"/>
        <v>1</v>
      </c>
      <c r="K17" s="65">
        <f t="shared" si="7"/>
        <v>3</v>
      </c>
      <c r="L17" s="65">
        <f t="shared" si="7"/>
        <v>2</v>
      </c>
      <c r="M17" s="65">
        <f t="shared" si="7"/>
        <v>1</v>
      </c>
      <c r="N17" s="65">
        <f t="shared" si="7"/>
        <v>3</v>
      </c>
      <c r="O17" s="65">
        <f t="shared" si="7"/>
        <v>0</v>
      </c>
      <c r="P17" s="65">
        <f t="shared" si="7"/>
        <v>2</v>
      </c>
      <c r="Q17" s="65">
        <f t="shared" si="7"/>
        <v>2</v>
      </c>
      <c r="R17" s="65">
        <f t="shared" si="7"/>
        <v>0</v>
      </c>
      <c r="S17" s="65">
        <f t="shared" si="7"/>
        <v>2</v>
      </c>
      <c r="T17" s="65">
        <f t="shared" si="7"/>
        <v>2</v>
      </c>
      <c r="U17" s="65">
        <f t="shared" si="7"/>
        <v>0</v>
      </c>
      <c r="V17" s="65">
        <f t="shared" si="7"/>
        <v>0</v>
      </c>
      <c r="W17" s="65">
        <f t="shared" si="7"/>
        <v>0</v>
      </c>
      <c r="X17" s="65">
        <f t="shared" si="7"/>
        <v>0</v>
      </c>
      <c r="Y17" s="65">
        <f t="shared" si="7"/>
        <v>0</v>
      </c>
      <c r="Z17" s="65">
        <f t="shared" si="7"/>
        <v>0</v>
      </c>
      <c r="AA17" s="65">
        <f t="shared" si="7"/>
        <v>0</v>
      </c>
      <c r="AB17" s="65">
        <f t="shared" si="7"/>
        <v>0</v>
      </c>
      <c r="AC17" s="65">
        <f t="shared" si="7"/>
        <v>0</v>
      </c>
      <c r="AD17" s="65">
        <f t="shared" si="7"/>
        <v>5</v>
      </c>
      <c r="AE17" s="65">
        <f t="shared" si="7"/>
        <v>7</v>
      </c>
      <c r="AF17" s="65" t="s">
        <v>68</v>
      </c>
      <c r="AG17" s="65">
        <f>SUM(AG12:AG16)</f>
        <v>75</v>
      </c>
      <c r="AH17" s="65">
        <f>SUM(AH12:AH16)</f>
        <v>105</v>
      </c>
      <c r="AI17" s="65">
        <f>SUM(AI12:AI16)</f>
        <v>180</v>
      </c>
      <c r="AJ17" s="65">
        <f>SUM(AJ12:AJ16)</f>
        <v>12</v>
      </c>
      <c r="AK17" s="65"/>
      <c r="AL17" s="41"/>
      <c r="AM17" s="42"/>
      <c r="AN17" s="43"/>
    </row>
    <row r="18" spans="1:40" s="24" customFormat="1" ht="12.75">
      <c r="A18" s="72" t="s">
        <v>61</v>
      </c>
      <c r="B18" s="72" t="s">
        <v>95</v>
      </c>
      <c r="C18" s="72">
        <v>5</v>
      </c>
      <c r="D18" s="77" t="s">
        <v>281</v>
      </c>
      <c r="E18" s="78" t="s">
        <v>272</v>
      </c>
      <c r="F18" s="22"/>
      <c r="G18" s="22"/>
      <c r="H18" s="22"/>
      <c r="I18" s="22"/>
      <c r="J18" s="22"/>
      <c r="K18" s="22"/>
      <c r="L18" s="22"/>
      <c r="M18" s="22"/>
      <c r="N18" s="22"/>
      <c r="O18" s="22"/>
      <c r="P18" s="22"/>
      <c r="Q18" s="22"/>
      <c r="R18" s="22">
        <v>2</v>
      </c>
      <c r="S18" s="22">
        <v>0</v>
      </c>
      <c r="T18" s="22">
        <v>2</v>
      </c>
      <c r="U18" s="22"/>
      <c r="V18" s="22"/>
      <c r="W18" s="22"/>
      <c r="X18" s="22"/>
      <c r="Y18" s="22"/>
      <c r="Z18" s="22"/>
      <c r="AA18" s="22"/>
      <c r="AB18" s="22"/>
      <c r="AC18" s="22"/>
      <c r="AD18" s="74">
        <f>F18+I18+L18+O18+R18+U18+X18+AA18</f>
        <v>2</v>
      </c>
      <c r="AE18" s="74">
        <f>G18+J18+M18+P18+S18+V18+Y18+AB18</f>
        <v>0</v>
      </c>
      <c r="AF18" s="74">
        <v>15</v>
      </c>
      <c r="AG18" s="74">
        <f>AD18*AF18</f>
        <v>30</v>
      </c>
      <c r="AH18" s="74">
        <f>AE18*AF18</f>
        <v>0</v>
      </c>
      <c r="AI18" s="74">
        <f>SUM(AG18:AH18)</f>
        <v>30</v>
      </c>
      <c r="AJ18" s="74">
        <f>AC18+Z18+W18+T18+Q18+N18+K18+H18</f>
        <v>2</v>
      </c>
      <c r="AK18" s="74" t="s">
        <v>93</v>
      </c>
      <c r="AL18" s="21"/>
      <c r="AM18" s="45"/>
      <c r="AN18" s="45"/>
    </row>
    <row r="19" spans="1:40" s="24" customFormat="1" ht="12.75">
      <c r="A19" s="37" t="s">
        <v>61</v>
      </c>
      <c r="B19" s="37" t="s">
        <v>92</v>
      </c>
      <c r="C19" s="37">
        <v>1</v>
      </c>
      <c r="D19" s="37" t="s">
        <v>131</v>
      </c>
      <c r="E19" s="23" t="s">
        <v>132</v>
      </c>
      <c r="F19" s="22">
        <v>1</v>
      </c>
      <c r="G19" s="22">
        <v>1</v>
      </c>
      <c r="H19" s="22">
        <v>2</v>
      </c>
      <c r="I19" s="22"/>
      <c r="J19" s="22"/>
      <c r="K19" s="22"/>
      <c r="L19" s="22"/>
      <c r="M19" s="22"/>
      <c r="N19" s="22"/>
      <c r="O19" s="22"/>
      <c r="P19" s="22"/>
      <c r="Q19" s="22"/>
      <c r="R19" s="22"/>
      <c r="S19" s="22"/>
      <c r="T19" s="22"/>
      <c r="U19" s="22"/>
      <c r="V19" s="22"/>
      <c r="W19" s="22"/>
      <c r="X19" s="22"/>
      <c r="Y19" s="22"/>
      <c r="Z19" s="22"/>
      <c r="AA19" s="22"/>
      <c r="AB19" s="22"/>
      <c r="AC19" s="22"/>
      <c r="AD19" s="32">
        <v>1</v>
      </c>
      <c r="AE19" s="32">
        <v>1</v>
      </c>
      <c r="AF19" s="32">
        <v>15</v>
      </c>
      <c r="AG19" s="32">
        <v>15</v>
      </c>
      <c r="AH19" s="32">
        <v>15</v>
      </c>
      <c r="AI19" s="32">
        <f aca="true" t="shared" si="8" ref="AI19:AI25">SUM(AG19:AH19)</f>
        <v>30</v>
      </c>
      <c r="AJ19" s="32">
        <f aca="true" t="shared" si="9" ref="AJ19:AJ25">AC19+Z19+W19+T19+Q19+N19+K19+H19</f>
        <v>2</v>
      </c>
      <c r="AK19" s="32" t="s">
        <v>93</v>
      </c>
      <c r="AL19" s="21"/>
      <c r="AM19" s="45"/>
      <c r="AN19" s="45"/>
    </row>
    <row r="20" spans="1:40" s="24" customFormat="1" ht="12.75">
      <c r="A20" s="37" t="s">
        <v>61</v>
      </c>
      <c r="B20" s="37" t="s">
        <v>92</v>
      </c>
      <c r="C20" s="37">
        <v>2</v>
      </c>
      <c r="D20" s="37" t="s">
        <v>430</v>
      </c>
      <c r="E20" s="16" t="s">
        <v>429</v>
      </c>
      <c r="F20" s="22"/>
      <c r="G20" s="22"/>
      <c r="H20" s="22"/>
      <c r="I20" s="22">
        <v>1</v>
      </c>
      <c r="J20" s="22">
        <v>1</v>
      </c>
      <c r="K20" s="22">
        <v>2</v>
      </c>
      <c r="L20" s="22"/>
      <c r="M20" s="22"/>
      <c r="N20" s="22"/>
      <c r="O20" s="22"/>
      <c r="P20" s="22"/>
      <c r="Q20" s="22"/>
      <c r="R20" s="22"/>
      <c r="S20" s="22"/>
      <c r="T20" s="22"/>
      <c r="U20" s="22"/>
      <c r="V20" s="22"/>
      <c r="W20" s="22"/>
      <c r="X20" s="22"/>
      <c r="Y20" s="22"/>
      <c r="Z20" s="22"/>
      <c r="AA20" s="22"/>
      <c r="AB20" s="22"/>
      <c r="AC20" s="22"/>
      <c r="AD20" s="32">
        <f aca="true" t="shared" si="10" ref="AD20:AD25">F20+I20+L20+O20+R20+U20+X20+AA20</f>
        <v>1</v>
      </c>
      <c r="AE20" s="32">
        <f aca="true" t="shared" si="11" ref="AE20:AE25">G20+J20+M20+P20+S20+V20+Y20+AB20</f>
        <v>1</v>
      </c>
      <c r="AF20" s="32">
        <v>15</v>
      </c>
      <c r="AG20" s="32">
        <f aca="true" t="shared" si="12" ref="AG20:AG25">AD20*AF20</f>
        <v>15</v>
      </c>
      <c r="AH20" s="32">
        <f aca="true" t="shared" si="13" ref="AH20:AH25">AE20*AF20</f>
        <v>15</v>
      </c>
      <c r="AI20" s="32">
        <f t="shared" si="8"/>
        <v>30</v>
      </c>
      <c r="AJ20" s="32">
        <f t="shared" si="9"/>
        <v>2</v>
      </c>
      <c r="AK20" s="37" t="s">
        <v>93</v>
      </c>
      <c r="AL20" s="21"/>
      <c r="AM20" s="20" t="s">
        <v>131</v>
      </c>
      <c r="AN20" s="21" t="s">
        <v>132</v>
      </c>
    </row>
    <row r="21" spans="1:40" s="24" customFormat="1" ht="12.75">
      <c r="A21" s="37" t="s">
        <v>61</v>
      </c>
      <c r="B21" s="37" t="s">
        <v>92</v>
      </c>
      <c r="C21" s="37">
        <v>2</v>
      </c>
      <c r="D21" s="37" t="s">
        <v>431</v>
      </c>
      <c r="E21" s="16" t="s">
        <v>261</v>
      </c>
      <c r="F21" s="22"/>
      <c r="G21" s="22"/>
      <c r="H21" s="22"/>
      <c r="I21" s="22">
        <v>2</v>
      </c>
      <c r="J21" s="22">
        <v>0</v>
      </c>
      <c r="K21" s="22">
        <v>2</v>
      </c>
      <c r="L21" s="22"/>
      <c r="M21" s="22"/>
      <c r="N21" s="22"/>
      <c r="O21" s="22"/>
      <c r="P21" s="22"/>
      <c r="Q21" s="22"/>
      <c r="R21" s="22"/>
      <c r="S21" s="22"/>
      <c r="T21" s="22"/>
      <c r="U21" s="22"/>
      <c r="V21" s="22"/>
      <c r="W21" s="22"/>
      <c r="X21" s="22"/>
      <c r="Y21" s="22"/>
      <c r="Z21" s="22"/>
      <c r="AA21" s="22"/>
      <c r="AB21" s="22"/>
      <c r="AC21" s="22"/>
      <c r="AD21" s="32">
        <f t="shared" si="10"/>
        <v>2</v>
      </c>
      <c r="AE21" s="32">
        <f t="shared" si="11"/>
        <v>0</v>
      </c>
      <c r="AF21" s="32">
        <v>15</v>
      </c>
      <c r="AG21" s="32">
        <f t="shared" si="12"/>
        <v>30</v>
      </c>
      <c r="AH21" s="32">
        <f t="shared" si="13"/>
        <v>0</v>
      </c>
      <c r="AI21" s="32">
        <f t="shared" si="8"/>
        <v>30</v>
      </c>
      <c r="AJ21" s="32">
        <f t="shared" si="9"/>
        <v>2</v>
      </c>
      <c r="AK21" s="32" t="s">
        <v>93</v>
      </c>
      <c r="AL21" s="21"/>
      <c r="AM21" s="20" t="s">
        <v>131</v>
      </c>
      <c r="AN21" s="21" t="s">
        <v>132</v>
      </c>
    </row>
    <row r="22" spans="1:40" s="24" customFormat="1" ht="25.5">
      <c r="A22" s="37" t="s">
        <v>61</v>
      </c>
      <c r="B22" s="37" t="s">
        <v>94</v>
      </c>
      <c r="C22" s="37">
        <v>3</v>
      </c>
      <c r="D22" s="37" t="s">
        <v>434</v>
      </c>
      <c r="E22" s="23" t="s">
        <v>90</v>
      </c>
      <c r="F22" s="22"/>
      <c r="G22" s="22"/>
      <c r="H22" s="22"/>
      <c r="I22" s="22"/>
      <c r="J22" s="22"/>
      <c r="K22" s="22"/>
      <c r="L22" s="22">
        <v>1</v>
      </c>
      <c r="M22" s="22">
        <v>1</v>
      </c>
      <c r="N22" s="22">
        <v>2</v>
      </c>
      <c r="O22" s="22"/>
      <c r="P22" s="22"/>
      <c r="Q22" s="22"/>
      <c r="R22" s="22"/>
      <c r="S22" s="22"/>
      <c r="T22" s="22"/>
      <c r="U22" s="22"/>
      <c r="V22" s="22"/>
      <c r="W22" s="22"/>
      <c r="X22" s="22"/>
      <c r="Y22" s="22"/>
      <c r="Z22" s="22"/>
      <c r="AA22" s="22"/>
      <c r="AB22" s="22"/>
      <c r="AC22" s="22"/>
      <c r="AD22" s="32">
        <f t="shared" si="10"/>
        <v>1</v>
      </c>
      <c r="AE22" s="32">
        <f t="shared" si="11"/>
        <v>1</v>
      </c>
      <c r="AF22" s="32">
        <v>15</v>
      </c>
      <c r="AG22" s="32">
        <f t="shared" si="12"/>
        <v>15</v>
      </c>
      <c r="AH22" s="32">
        <f t="shared" si="13"/>
        <v>15</v>
      </c>
      <c r="AI22" s="32">
        <f t="shared" si="8"/>
        <v>30</v>
      </c>
      <c r="AJ22" s="32">
        <f t="shared" si="9"/>
        <v>2</v>
      </c>
      <c r="AK22" s="23" t="s">
        <v>20</v>
      </c>
      <c r="AL22" s="21"/>
      <c r="AM22" s="20" t="s">
        <v>431</v>
      </c>
      <c r="AN22" s="28" t="s">
        <v>432</v>
      </c>
    </row>
    <row r="23" spans="1:40" s="24" customFormat="1" ht="12.75">
      <c r="A23" s="37" t="s">
        <v>61</v>
      </c>
      <c r="B23" s="37" t="s">
        <v>94</v>
      </c>
      <c r="C23" s="37">
        <v>4</v>
      </c>
      <c r="D23" s="37" t="s">
        <v>438</v>
      </c>
      <c r="E23" s="23" t="s">
        <v>89</v>
      </c>
      <c r="F23" s="22"/>
      <c r="G23" s="22"/>
      <c r="H23" s="22"/>
      <c r="I23" s="22"/>
      <c r="J23" s="22"/>
      <c r="K23" s="22"/>
      <c r="L23" s="22"/>
      <c r="M23" s="22"/>
      <c r="N23" s="22"/>
      <c r="O23" s="22">
        <v>2</v>
      </c>
      <c r="P23" s="22">
        <v>0</v>
      </c>
      <c r="Q23" s="22">
        <v>2</v>
      </c>
      <c r="R23" s="22"/>
      <c r="S23" s="22"/>
      <c r="T23" s="22"/>
      <c r="U23" s="22"/>
      <c r="V23" s="22"/>
      <c r="W23" s="22"/>
      <c r="X23" s="22"/>
      <c r="Y23" s="22"/>
      <c r="Z23" s="22"/>
      <c r="AA23" s="22"/>
      <c r="AB23" s="22"/>
      <c r="AC23" s="22"/>
      <c r="AD23" s="32">
        <f t="shared" si="10"/>
        <v>2</v>
      </c>
      <c r="AE23" s="32">
        <f t="shared" si="11"/>
        <v>0</v>
      </c>
      <c r="AF23" s="32">
        <v>15</v>
      </c>
      <c r="AG23" s="32">
        <f t="shared" si="12"/>
        <v>30</v>
      </c>
      <c r="AH23" s="32">
        <f t="shared" si="13"/>
        <v>0</v>
      </c>
      <c r="AI23" s="32">
        <f t="shared" si="8"/>
        <v>30</v>
      </c>
      <c r="AJ23" s="32">
        <f t="shared" si="9"/>
        <v>2</v>
      </c>
      <c r="AK23" s="32" t="s">
        <v>93</v>
      </c>
      <c r="AL23" s="21"/>
      <c r="AM23" s="20" t="s">
        <v>110</v>
      </c>
      <c r="AN23" s="21" t="s">
        <v>90</v>
      </c>
    </row>
    <row r="24" spans="1:40" s="24" customFormat="1" ht="12.75">
      <c r="A24" s="55" t="s">
        <v>61</v>
      </c>
      <c r="B24" s="55" t="s">
        <v>95</v>
      </c>
      <c r="C24" s="55">
        <v>5</v>
      </c>
      <c r="D24" s="55" t="s">
        <v>282</v>
      </c>
      <c r="E24" s="23" t="s">
        <v>233</v>
      </c>
      <c r="F24" s="26"/>
      <c r="G24" s="26"/>
      <c r="H24" s="26"/>
      <c r="I24" s="26"/>
      <c r="J24" s="26"/>
      <c r="K24" s="26"/>
      <c r="L24" s="26"/>
      <c r="M24" s="26"/>
      <c r="N24" s="26"/>
      <c r="O24" s="26"/>
      <c r="P24" s="26"/>
      <c r="Q24" s="26"/>
      <c r="R24" s="26">
        <v>0</v>
      </c>
      <c r="S24" s="26">
        <v>2</v>
      </c>
      <c r="T24" s="26">
        <v>2</v>
      </c>
      <c r="U24" s="26"/>
      <c r="V24" s="26"/>
      <c r="W24" s="26"/>
      <c r="X24" s="26"/>
      <c r="Y24" s="26"/>
      <c r="Z24" s="26"/>
      <c r="AA24" s="26"/>
      <c r="AB24" s="26"/>
      <c r="AC24" s="26"/>
      <c r="AD24" s="32">
        <f t="shared" si="10"/>
        <v>0</v>
      </c>
      <c r="AE24" s="32">
        <f t="shared" si="11"/>
        <v>2</v>
      </c>
      <c r="AF24" s="32">
        <v>15</v>
      </c>
      <c r="AG24" s="32">
        <f t="shared" si="12"/>
        <v>0</v>
      </c>
      <c r="AH24" s="32">
        <f t="shared" si="13"/>
        <v>30</v>
      </c>
      <c r="AI24" s="32">
        <f t="shared" si="8"/>
        <v>30</v>
      </c>
      <c r="AJ24" s="32">
        <f t="shared" si="9"/>
        <v>2</v>
      </c>
      <c r="AK24" s="32" t="s">
        <v>20</v>
      </c>
      <c r="AL24" s="21"/>
      <c r="AM24" s="20" t="s">
        <v>111</v>
      </c>
      <c r="AN24" s="21" t="s">
        <v>89</v>
      </c>
    </row>
    <row r="25" spans="1:40" s="24" customFormat="1" ht="12.75">
      <c r="A25" s="70" t="s">
        <v>61</v>
      </c>
      <c r="B25" s="70" t="s">
        <v>95</v>
      </c>
      <c r="C25" s="70">
        <v>6</v>
      </c>
      <c r="D25" s="79" t="s">
        <v>283</v>
      </c>
      <c r="E25" s="71" t="s">
        <v>234</v>
      </c>
      <c r="F25" s="22"/>
      <c r="G25" s="22"/>
      <c r="H25" s="22"/>
      <c r="I25" s="22"/>
      <c r="J25" s="22"/>
      <c r="K25" s="22"/>
      <c r="L25" s="22"/>
      <c r="M25" s="22"/>
      <c r="N25" s="22"/>
      <c r="O25" s="22"/>
      <c r="P25" s="22"/>
      <c r="Q25" s="22"/>
      <c r="R25" s="22"/>
      <c r="S25" s="22"/>
      <c r="T25" s="22"/>
      <c r="U25" s="22">
        <v>1</v>
      </c>
      <c r="V25" s="22">
        <v>1</v>
      </c>
      <c r="W25" s="22">
        <v>2</v>
      </c>
      <c r="X25" s="22"/>
      <c r="Y25" s="22"/>
      <c r="Z25" s="22"/>
      <c r="AA25" s="22"/>
      <c r="AB25" s="22"/>
      <c r="AC25" s="22"/>
      <c r="AD25" s="38">
        <f t="shared" si="10"/>
        <v>1</v>
      </c>
      <c r="AE25" s="38">
        <f t="shared" si="11"/>
        <v>1</v>
      </c>
      <c r="AF25" s="38">
        <v>15</v>
      </c>
      <c r="AG25" s="38">
        <f t="shared" si="12"/>
        <v>15</v>
      </c>
      <c r="AH25" s="38">
        <f t="shared" si="13"/>
        <v>15</v>
      </c>
      <c r="AI25" s="38">
        <f t="shared" si="8"/>
        <v>30</v>
      </c>
      <c r="AJ25" s="38">
        <f t="shared" si="9"/>
        <v>2</v>
      </c>
      <c r="AK25" s="38" t="s">
        <v>93</v>
      </c>
      <c r="AL25" s="21"/>
      <c r="AM25" s="27" t="s">
        <v>282</v>
      </c>
      <c r="AN25" s="21" t="s">
        <v>233</v>
      </c>
    </row>
    <row r="26" spans="1:40" s="75" customFormat="1" ht="12.75">
      <c r="A26" s="56" t="s">
        <v>61</v>
      </c>
      <c r="B26" s="56"/>
      <c r="C26" s="56"/>
      <c r="D26" s="56"/>
      <c r="E26" s="58" t="s">
        <v>133</v>
      </c>
      <c r="F26" s="65">
        <f>SUM(F18:F25)</f>
        <v>1</v>
      </c>
      <c r="G26" s="65">
        <f aca="true" t="shared" si="14" ref="G26:AE26">SUM(G18:G25)</f>
        <v>1</v>
      </c>
      <c r="H26" s="65">
        <f t="shared" si="14"/>
        <v>2</v>
      </c>
      <c r="I26" s="65">
        <f t="shared" si="14"/>
        <v>3</v>
      </c>
      <c r="J26" s="65">
        <f t="shared" si="14"/>
        <v>1</v>
      </c>
      <c r="K26" s="65">
        <f t="shared" si="14"/>
        <v>4</v>
      </c>
      <c r="L26" s="65">
        <f t="shared" si="14"/>
        <v>1</v>
      </c>
      <c r="M26" s="65">
        <f t="shared" si="14"/>
        <v>1</v>
      </c>
      <c r="N26" s="65">
        <f t="shared" si="14"/>
        <v>2</v>
      </c>
      <c r="O26" s="65">
        <f t="shared" si="14"/>
        <v>2</v>
      </c>
      <c r="P26" s="65">
        <f t="shared" si="14"/>
        <v>0</v>
      </c>
      <c r="Q26" s="65">
        <f t="shared" si="14"/>
        <v>2</v>
      </c>
      <c r="R26" s="65">
        <f t="shared" si="14"/>
        <v>2</v>
      </c>
      <c r="S26" s="65">
        <f t="shared" si="14"/>
        <v>2</v>
      </c>
      <c r="T26" s="65">
        <f t="shared" si="14"/>
        <v>4</v>
      </c>
      <c r="U26" s="65">
        <f t="shared" si="14"/>
        <v>1</v>
      </c>
      <c r="V26" s="65">
        <f t="shared" si="14"/>
        <v>1</v>
      </c>
      <c r="W26" s="65">
        <f t="shared" si="14"/>
        <v>2</v>
      </c>
      <c r="X26" s="65">
        <f t="shared" si="14"/>
        <v>0</v>
      </c>
      <c r="Y26" s="65">
        <f t="shared" si="14"/>
        <v>0</v>
      </c>
      <c r="Z26" s="65">
        <f t="shared" si="14"/>
        <v>0</v>
      </c>
      <c r="AA26" s="65">
        <f t="shared" si="14"/>
        <v>0</v>
      </c>
      <c r="AB26" s="65">
        <f t="shared" si="14"/>
        <v>0</v>
      </c>
      <c r="AC26" s="65">
        <f t="shared" si="14"/>
        <v>0</v>
      </c>
      <c r="AD26" s="65">
        <f t="shared" si="14"/>
        <v>10</v>
      </c>
      <c r="AE26" s="65">
        <f t="shared" si="14"/>
        <v>6</v>
      </c>
      <c r="AF26" s="65" t="s">
        <v>68</v>
      </c>
      <c r="AG26" s="65">
        <v>150</v>
      </c>
      <c r="AH26" s="65">
        <v>90</v>
      </c>
      <c r="AI26" s="65">
        <v>240</v>
      </c>
      <c r="AJ26" s="65">
        <v>16</v>
      </c>
      <c r="AK26" s="65"/>
      <c r="AL26" s="41"/>
      <c r="AM26" s="42"/>
      <c r="AN26" s="43"/>
    </row>
    <row r="27" spans="1:40" s="24" customFormat="1" ht="12.75">
      <c r="A27" s="77" t="s">
        <v>61</v>
      </c>
      <c r="B27" s="77" t="s">
        <v>95</v>
      </c>
      <c r="C27" s="77">
        <v>5</v>
      </c>
      <c r="D27" s="77" t="s">
        <v>284</v>
      </c>
      <c r="E27" s="78" t="s">
        <v>201</v>
      </c>
      <c r="F27" s="26"/>
      <c r="G27" s="26"/>
      <c r="H27" s="26"/>
      <c r="I27" s="26"/>
      <c r="J27" s="26"/>
      <c r="K27" s="26"/>
      <c r="L27" s="26"/>
      <c r="M27" s="26"/>
      <c r="N27" s="26"/>
      <c r="O27" s="26"/>
      <c r="P27" s="26"/>
      <c r="Q27" s="26"/>
      <c r="R27" s="26">
        <v>0</v>
      </c>
      <c r="S27" s="26">
        <v>2</v>
      </c>
      <c r="T27" s="26">
        <v>2</v>
      </c>
      <c r="U27" s="26"/>
      <c r="V27" s="26"/>
      <c r="W27" s="26"/>
      <c r="X27" s="26"/>
      <c r="Y27" s="26"/>
      <c r="Z27" s="26"/>
      <c r="AA27" s="26"/>
      <c r="AB27" s="26"/>
      <c r="AC27" s="26"/>
      <c r="AD27" s="80">
        <f>F27+I27+L27+O27+R27+U27+X27+AA27</f>
        <v>0</v>
      </c>
      <c r="AE27" s="80">
        <f>G27+J27+M27+P27+S27+V27+Y27+AB27</f>
        <v>2</v>
      </c>
      <c r="AF27" s="80">
        <v>15</v>
      </c>
      <c r="AG27" s="80">
        <f>AD27*AF27</f>
        <v>0</v>
      </c>
      <c r="AH27" s="80">
        <f>AE27*AF27</f>
        <v>30</v>
      </c>
      <c r="AI27" s="80">
        <f>SUM(AG27:AH27)</f>
        <v>30</v>
      </c>
      <c r="AJ27" s="80">
        <f>AC27+Z27+W27+T27+Q27+N27+K27+H27</f>
        <v>2</v>
      </c>
      <c r="AK27" s="80" t="s">
        <v>20</v>
      </c>
      <c r="AL27" s="21"/>
      <c r="AM27" s="45"/>
      <c r="AN27" s="45"/>
    </row>
    <row r="28" spans="1:40" s="24" customFormat="1" ht="12.75">
      <c r="A28" s="79" t="s">
        <v>61</v>
      </c>
      <c r="B28" s="70" t="s">
        <v>95</v>
      </c>
      <c r="C28" s="70">
        <v>6</v>
      </c>
      <c r="D28" s="79" t="s">
        <v>285</v>
      </c>
      <c r="E28" s="71" t="s">
        <v>202</v>
      </c>
      <c r="F28" s="26"/>
      <c r="G28" s="26"/>
      <c r="H28" s="26"/>
      <c r="I28" s="26"/>
      <c r="J28" s="26"/>
      <c r="K28" s="26"/>
      <c r="L28" s="26"/>
      <c r="M28" s="26"/>
      <c r="N28" s="26"/>
      <c r="O28" s="26"/>
      <c r="P28" s="26"/>
      <c r="Q28" s="26"/>
      <c r="R28" s="26"/>
      <c r="S28" s="26"/>
      <c r="T28" s="26"/>
      <c r="U28" s="26">
        <v>0</v>
      </c>
      <c r="V28" s="26">
        <v>2</v>
      </c>
      <c r="W28" s="26">
        <v>2</v>
      </c>
      <c r="X28" s="26"/>
      <c r="Y28" s="26"/>
      <c r="Z28" s="26"/>
      <c r="AA28" s="26"/>
      <c r="AB28" s="26"/>
      <c r="AC28" s="26"/>
      <c r="AD28" s="40">
        <f>F28+I28+L28+O28+R28+U28+X28+AA28</f>
        <v>0</v>
      </c>
      <c r="AE28" s="40">
        <f>G28+J28+M28+P28+S28+V28+Y28+AB28</f>
        <v>2</v>
      </c>
      <c r="AF28" s="40">
        <v>15</v>
      </c>
      <c r="AG28" s="40">
        <f>AD28*AF28</f>
        <v>0</v>
      </c>
      <c r="AH28" s="40">
        <f>AE28*AF28</f>
        <v>30</v>
      </c>
      <c r="AI28" s="40">
        <f>SUM(AG28:AH28)</f>
        <v>30</v>
      </c>
      <c r="AJ28" s="40">
        <f>AC28+Z28+W28+T28+Q28+N28+K28+H28</f>
        <v>2</v>
      </c>
      <c r="AK28" s="40" t="s">
        <v>20</v>
      </c>
      <c r="AL28" s="21"/>
      <c r="AM28" s="27" t="s">
        <v>284</v>
      </c>
      <c r="AN28" s="45" t="s">
        <v>259</v>
      </c>
    </row>
    <row r="29" spans="1:40" s="75" customFormat="1" ht="12.75">
      <c r="A29" s="56" t="s">
        <v>61</v>
      </c>
      <c r="B29" s="56"/>
      <c r="C29" s="56"/>
      <c r="D29" s="56"/>
      <c r="E29" s="58" t="s">
        <v>134</v>
      </c>
      <c r="F29" s="65">
        <f>SUM(F27:F28)</f>
        <v>0</v>
      </c>
      <c r="G29" s="65">
        <f aca="true" t="shared" si="15" ref="G29:AE29">SUM(G27:G28)</f>
        <v>0</v>
      </c>
      <c r="H29" s="65">
        <f t="shared" si="15"/>
        <v>0</v>
      </c>
      <c r="I29" s="65">
        <f t="shared" si="15"/>
        <v>0</v>
      </c>
      <c r="J29" s="65">
        <f t="shared" si="15"/>
        <v>0</v>
      </c>
      <c r="K29" s="65">
        <f t="shared" si="15"/>
        <v>0</v>
      </c>
      <c r="L29" s="65">
        <f t="shared" si="15"/>
        <v>0</v>
      </c>
      <c r="M29" s="65">
        <f t="shared" si="15"/>
        <v>0</v>
      </c>
      <c r="N29" s="65">
        <f t="shared" si="15"/>
        <v>0</v>
      </c>
      <c r="O29" s="65">
        <f t="shared" si="15"/>
        <v>0</v>
      </c>
      <c r="P29" s="65">
        <f t="shared" si="15"/>
        <v>0</v>
      </c>
      <c r="Q29" s="65">
        <f t="shared" si="15"/>
        <v>0</v>
      </c>
      <c r="R29" s="65">
        <f t="shared" si="15"/>
        <v>0</v>
      </c>
      <c r="S29" s="65">
        <f t="shared" si="15"/>
        <v>2</v>
      </c>
      <c r="T29" s="65">
        <f t="shared" si="15"/>
        <v>2</v>
      </c>
      <c r="U29" s="65">
        <f t="shared" si="15"/>
        <v>0</v>
      </c>
      <c r="V29" s="65">
        <f t="shared" si="15"/>
        <v>2</v>
      </c>
      <c r="W29" s="65">
        <f t="shared" si="15"/>
        <v>2</v>
      </c>
      <c r="X29" s="65">
        <f t="shared" si="15"/>
        <v>0</v>
      </c>
      <c r="Y29" s="65">
        <f t="shared" si="15"/>
        <v>0</v>
      </c>
      <c r="Z29" s="65">
        <f t="shared" si="15"/>
        <v>0</v>
      </c>
      <c r="AA29" s="65">
        <f t="shared" si="15"/>
        <v>0</v>
      </c>
      <c r="AB29" s="65">
        <f t="shared" si="15"/>
        <v>0</v>
      </c>
      <c r="AC29" s="65">
        <f t="shared" si="15"/>
        <v>0</v>
      </c>
      <c r="AD29" s="65">
        <f t="shared" si="15"/>
        <v>0</v>
      </c>
      <c r="AE29" s="65">
        <f t="shared" si="15"/>
        <v>4</v>
      </c>
      <c r="AF29" s="65" t="s">
        <v>68</v>
      </c>
      <c r="AG29" s="65">
        <v>0</v>
      </c>
      <c r="AH29" s="65">
        <v>60</v>
      </c>
      <c r="AI29" s="65">
        <v>60</v>
      </c>
      <c r="AJ29" s="65">
        <v>4</v>
      </c>
      <c r="AK29" s="65"/>
      <c r="AL29" s="41"/>
      <c r="AM29" s="42"/>
      <c r="AN29" s="43"/>
    </row>
    <row r="30" spans="1:40" s="24" customFormat="1" ht="12.75">
      <c r="A30" s="72" t="s">
        <v>61</v>
      </c>
      <c r="B30" s="72" t="s">
        <v>92</v>
      </c>
      <c r="C30" s="72">
        <v>2</v>
      </c>
      <c r="D30" s="77" t="s">
        <v>286</v>
      </c>
      <c r="E30" s="73" t="s">
        <v>17</v>
      </c>
      <c r="F30" s="22"/>
      <c r="G30" s="22"/>
      <c r="H30" s="22"/>
      <c r="I30" s="22">
        <v>2</v>
      </c>
      <c r="J30" s="22">
        <v>2</v>
      </c>
      <c r="K30" s="22">
        <v>4</v>
      </c>
      <c r="L30" s="22"/>
      <c r="M30" s="22"/>
      <c r="N30" s="22"/>
      <c r="O30" s="22"/>
      <c r="P30" s="22"/>
      <c r="Q30" s="22"/>
      <c r="R30" s="22"/>
      <c r="S30" s="22"/>
      <c r="T30" s="22"/>
      <c r="U30" s="22"/>
      <c r="V30" s="22"/>
      <c r="W30" s="22"/>
      <c r="X30" s="22"/>
      <c r="Y30" s="22"/>
      <c r="Z30" s="22"/>
      <c r="AA30" s="22"/>
      <c r="AB30" s="22"/>
      <c r="AC30" s="22"/>
      <c r="AD30" s="74">
        <f>F30+I30+L30+O30+R30+U30+X30+AA30</f>
        <v>2</v>
      </c>
      <c r="AE30" s="74">
        <f>G30+J30+M30+P30+S30+V30+Y30+AB30</f>
        <v>2</v>
      </c>
      <c r="AF30" s="74">
        <v>15</v>
      </c>
      <c r="AG30" s="74">
        <f>AD30*AF30</f>
        <v>30</v>
      </c>
      <c r="AH30" s="74">
        <f>AE30*AF30</f>
        <v>30</v>
      </c>
      <c r="AI30" s="74">
        <f>SUM(AG30:AH30)</f>
        <v>60</v>
      </c>
      <c r="AJ30" s="74">
        <f>AC30+Z30+W30+T30+Q30+N30+K30+H30</f>
        <v>4</v>
      </c>
      <c r="AK30" s="74" t="s">
        <v>20</v>
      </c>
      <c r="AL30" s="21"/>
      <c r="AM30" s="45"/>
      <c r="AN30" s="45"/>
    </row>
    <row r="31" spans="1:40" s="24" customFormat="1" ht="12.75">
      <c r="A31" s="37" t="s">
        <v>61</v>
      </c>
      <c r="B31" s="37" t="s">
        <v>254</v>
      </c>
      <c r="C31" s="37">
        <v>3</v>
      </c>
      <c r="D31" s="55" t="s">
        <v>287</v>
      </c>
      <c r="E31" s="23" t="s">
        <v>18</v>
      </c>
      <c r="F31" s="22"/>
      <c r="G31" s="22"/>
      <c r="H31" s="22"/>
      <c r="I31" s="22"/>
      <c r="J31" s="22"/>
      <c r="K31" s="22"/>
      <c r="L31" s="22">
        <v>2</v>
      </c>
      <c r="M31" s="22">
        <v>2</v>
      </c>
      <c r="N31" s="22">
        <v>4</v>
      </c>
      <c r="O31" s="22"/>
      <c r="P31" s="22"/>
      <c r="Q31" s="22"/>
      <c r="R31" s="22"/>
      <c r="S31" s="22"/>
      <c r="T31" s="22"/>
      <c r="U31" s="22"/>
      <c r="V31" s="22"/>
      <c r="W31" s="22"/>
      <c r="X31" s="22"/>
      <c r="Y31" s="22"/>
      <c r="Z31" s="22"/>
      <c r="AA31" s="22"/>
      <c r="AB31" s="22"/>
      <c r="AC31" s="22"/>
      <c r="AD31" s="32">
        <f aca="true" t="shared" si="16" ref="AD31:AD37">F31+I31+L31+O31+R31+U31+X31+AA31</f>
        <v>2</v>
      </c>
      <c r="AE31" s="32">
        <f aca="true" t="shared" si="17" ref="AE31:AE37">G31+J31+M31+P31+S31+V31+Y31+AB31</f>
        <v>2</v>
      </c>
      <c r="AF31" s="32">
        <v>15</v>
      </c>
      <c r="AG31" s="32">
        <f aca="true" t="shared" si="18" ref="AG31:AG37">AD31*AF31</f>
        <v>30</v>
      </c>
      <c r="AH31" s="32">
        <f aca="true" t="shared" si="19" ref="AH31:AH37">AE31*AF31</f>
        <v>30</v>
      </c>
      <c r="AI31" s="32">
        <f aca="true" t="shared" si="20" ref="AI31:AI37">SUM(AG31:AH31)</f>
        <v>60</v>
      </c>
      <c r="AJ31" s="32">
        <f aca="true" t="shared" si="21" ref="AJ31:AJ37">AC31+Z31+W31+T31+Q31+N31+K31+H31</f>
        <v>4</v>
      </c>
      <c r="AK31" s="32" t="s">
        <v>20</v>
      </c>
      <c r="AL31" s="21"/>
      <c r="AM31" s="27" t="s">
        <v>286</v>
      </c>
      <c r="AN31" s="21" t="s">
        <v>17</v>
      </c>
    </row>
    <row r="32" spans="1:40" s="24" customFormat="1" ht="12.75">
      <c r="A32" s="37" t="s">
        <v>61</v>
      </c>
      <c r="B32" s="37" t="s">
        <v>92</v>
      </c>
      <c r="C32" s="37">
        <v>1</v>
      </c>
      <c r="D32" s="55" t="s">
        <v>288</v>
      </c>
      <c r="E32" s="23" t="s">
        <v>215</v>
      </c>
      <c r="F32" s="22">
        <v>0</v>
      </c>
      <c r="G32" s="22">
        <v>2</v>
      </c>
      <c r="H32" s="22">
        <v>2</v>
      </c>
      <c r="I32" s="22"/>
      <c r="J32" s="22"/>
      <c r="K32" s="22"/>
      <c r="L32" s="22"/>
      <c r="M32" s="22"/>
      <c r="N32" s="22"/>
      <c r="O32" s="22"/>
      <c r="P32" s="22"/>
      <c r="Q32" s="22"/>
      <c r="R32" s="22"/>
      <c r="S32" s="22"/>
      <c r="T32" s="22"/>
      <c r="U32" s="22"/>
      <c r="V32" s="22"/>
      <c r="W32" s="22"/>
      <c r="X32" s="22"/>
      <c r="Y32" s="22"/>
      <c r="Z32" s="22"/>
      <c r="AA32" s="22"/>
      <c r="AB32" s="22"/>
      <c r="AC32" s="22"/>
      <c r="AD32" s="32">
        <f t="shared" si="16"/>
        <v>0</v>
      </c>
      <c r="AE32" s="32">
        <f t="shared" si="17"/>
        <v>2</v>
      </c>
      <c r="AF32" s="32">
        <v>15</v>
      </c>
      <c r="AG32" s="32">
        <f t="shared" si="18"/>
        <v>0</v>
      </c>
      <c r="AH32" s="32">
        <f t="shared" si="19"/>
        <v>30</v>
      </c>
      <c r="AI32" s="32">
        <f t="shared" si="20"/>
        <v>30</v>
      </c>
      <c r="AJ32" s="32">
        <f t="shared" si="21"/>
        <v>2</v>
      </c>
      <c r="AK32" s="32" t="s">
        <v>20</v>
      </c>
      <c r="AL32" s="21"/>
      <c r="AM32" s="45"/>
      <c r="AN32" s="45"/>
    </row>
    <row r="33" spans="1:40" s="24" customFormat="1" ht="12.75">
      <c r="A33" s="37" t="s">
        <v>61</v>
      </c>
      <c r="B33" s="37" t="s">
        <v>92</v>
      </c>
      <c r="C33" s="37">
        <v>2</v>
      </c>
      <c r="D33" s="55" t="s">
        <v>289</v>
      </c>
      <c r="E33" s="23" t="s">
        <v>216</v>
      </c>
      <c r="F33" s="22"/>
      <c r="G33" s="22"/>
      <c r="H33" s="22"/>
      <c r="I33" s="22">
        <v>0</v>
      </c>
      <c r="J33" s="22">
        <v>2</v>
      </c>
      <c r="K33" s="22">
        <v>2</v>
      </c>
      <c r="L33" s="22"/>
      <c r="M33" s="22"/>
      <c r="N33" s="22"/>
      <c r="O33" s="22"/>
      <c r="P33" s="22"/>
      <c r="Q33" s="22"/>
      <c r="R33" s="22"/>
      <c r="S33" s="22"/>
      <c r="T33" s="22"/>
      <c r="U33" s="22"/>
      <c r="V33" s="22"/>
      <c r="W33" s="22"/>
      <c r="X33" s="22"/>
      <c r="Y33" s="22"/>
      <c r="Z33" s="22"/>
      <c r="AA33" s="22"/>
      <c r="AB33" s="22"/>
      <c r="AC33" s="22"/>
      <c r="AD33" s="32">
        <f t="shared" si="16"/>
        <v>0</v>
      </c>
      <c r="AE33" s="32">
        <f t="shared" si="17"/>
        <v>2</v>
      </c>
      <c r="AF33" s="32">
        <v>15</v>
      </c>
      <c r="AG33" s="32">
        <f t="shared" si="18"/>
        <v>0</v>
      </c>
      <c r="AH33" s="32">
        <f t="shared" si="19"/>
        <v>30</v>
      </c>
      <c r="AI33" s="32">
        <f t="shared" si="20"/>
        <v>30</v>
      </c>
      <c r="AJ33" s="32">
        <f t="shared" si="21"/>
        <v>2</v>
      </c>
      <c r="AK33" s="32" t="s">
        <v>20</v>
      </c>
      <c r="AL33" s="21"/>
      <c r="AM33" s="27" t="s">
        <v>288</v>
      </c>
      <c r="AN33" s="21" t="s">
        <v>215</v>
      </c>
    </row>
    <row r="34" spans="1:40" s="24" customFormat="1" ht="12.75">
      <c r="A34" s="37" t="s">
        <v>61</v>
      </c>
      <c r="B34" s="37" t="s">
        <v>94</v>
      </c>
      <c r="C34" s="37">
        <v>3</v>
      </c>
      <c r="D34" s="55" t="s">
        <v>290</v>
      </c>
      <c r="E34" s="23" t="s">
        <v>192</v>
      </c>
      <c r="F34" s="22"/>
      <c r="G34" s="22"/>
      <c r="H34" s="22"/>
      <c r="I34" s="22"/>
      <c r="J34" s="22"/>
      <c r="K34" s="22"/>
      <c r="L34" s="22">
        <v>1</v>
      </c>
      <c r="M34" s="22">
        <v>2</v>
      </c>
      <c r="N34" s="22">
        <v>3</v>
      </c>
      <c r="O34" s="22"/>
      <c r="P34" s="22"/>
      <c r="Q34" s="22"/>
      <c r="R34" s="22"/>
      <c r="S34" s="22"/>
      <c r="T34" s="22"/>
      <c r="U34" s="22"/>
      <c r="V34" s="22"/>
      <c r="W34" s="22"/>
      <c r="X34" s="22"/>
      <c r="Y34" s="22"/>
      <c r="Z34" s="22"/>
      <c r="AA34" s="22"/>
      <c r="AB34" s="22"/>
      <c r="AC34" s="22"/>
      <c r="AD34" s="32">
        <f t="shared" si="16"/>
        <v>1</v>
      </c>
      <c r="AE34" s="32">
        <f t="shared" si="17"/>
        <v>2</v>
      </c>
      <c r="AF34" s="32">
        <v>15</v>
      </c>
      <c r="AG34" s="32">
        <f t="shared" si="18"/>
        <v>15</v>
      </c>
      <c r="AH34" s="32">
        <f t="shared" si="19"/>
        <v>30</v>
      </c>
      <c r="AI34" s="32">
        <f t="shared" si="20"/>
        <v>45</v>
      </c>
      <c r="AJ34" s="32">
        <f t="shared" si="21"/>
        <v>3</v>
      </c>
      <c r="AK34" s="32" t="s">
        <v>20</v>
      </c>
      <c r="AL34" s="21"/>
      <c r="AM34" s="45"/>
      <c r="AN34" s="45"/>
    </row>
    <row r="35" spans="1:40" s="24" customFormat="1" ht="12.75">
      <c r="A35" s="37" t="s">
        <v>61</v>
      </c>
      <c r="B35" s="37" t="s">
        <v>94</v>
      </c>
      <c r="C35" s="37">
        <v>4</v>
      </c>
      <c r="D35" s="55" t="s">
        <v>291</v>
      </c>
      <c r="E35" s="23" t="s">
        <v>193</v>
      </c>
      <c r="F35" s="22"/>
      <c r="G35" s="22"/>
      <c r="H35" s="22"/>
      <c r="I35" s="22"/>
      <c r="J35" s="22"/>
      <c r="K35" s="22"/>
      <c r="L35" s="22"/>
      <c r="M35" s="22"/>
      <c r="N35" s="22"/>
      <c r="O35" s="22">
        <v>1</v>
      </c>
      <c r="P35" s="22">
        <v>2</v>
      </c>
      <c r="Q35" s="22">
        <v>3</v>
      </c>
      <c r="R35" s="22"/>
      <c r="S35" s="22"/>
      <c r="T35" s="22"/>
      <c r="U35" s="22"/>
      <c r="V35" s="22"/>
      <c r="W35" s="22"/>
      <c r="X35" s="22"/>
      <c r="Y35" s="22"/>
      <c r="Z35" s="22"/>
      <c r="AA35" s="22"/>
      <c r="AB35" s="22"/>
      <c r="AC35" s="22"/>
      <c r="AD35" s="32">
        <f t="shared" si="16"/>
        <v>1</v>
      </c>
      <c r="AE35" s="32">
        <f t="shared" si="17"/>
        <v>2</v>
      </c>
      <c r="AF35" s="32">
        <v>15</v>
      </c>
      <c r="AG35" s="32">
        <f t="shared" si="18"/>
        <v>15</v>
      </c>
      <c r="AH35" s="32">
        <f t="shared" si="19"/>
        <v>30</v>
      </c>
      <c r="AI35" s="32">
        <f t="shared" si="20"/>
        <v>45</v>
      </c>
      <c r="AJ35" s="32">
        <f t="shared" si="21"/>
        <v>3</v>
      </c>
      <c r="AK35" s="32" t="s">
        <v>93</v>
      </c>
      <c r="AL35" s="21"/>
      <c r="AM35" s="27" t="s">
        <v>290</v>
      </c>
      <c r="AN35" s="21" t="s">
        <v>192</v>
      </c>
    </row>
    <row r="36" spans="1:40" s="24" customFormat="1" ht="12.75">
      <c r="A36" s="37" t="s">
        <v>61</v>
      </c>
      <c r="B36" s="37" t="s">
        <v>95</v>
      </c>
      <c r="C36" s="37">
        <v>6</v>
      </c>
      <c r="D36" s="55" t="s">
        <v>292</v>
      </c>
      <c r="E36" s="23" t="s">
        <v>203</v>
      </c>
      <c r="F36" s="22"/>
      <c r="G36" s="22"/>
      <c r="H36" s="22"/>
      <c r="I36" s="22"/>
      <c r="J36" s="22"/>
      <c r="K36" s="22"/>
      <c r="L36" s="22"/>
      <c r="M36" s="22"/>
      <c r="N36" s="22"/>
      <c r="O36" s="22"/>
      <c r="P36" s="22"/>
      <c r="Q36" s="22"/>
      <c r="R36" s="22"/>
      <c r="S36" s="22"/>
      <c r="T36" s="22"/>
      <c r="U36" s="22">
        <v>1</v>
      </c>
      <c r="V36" s="22">
        <v>2</v>
      </c>
      <c r="W36" s="22">
        <v>3</v>
      </c>
      <c r="X36" s="22"/>
      <c r="Y36" s="22"/>
      <c r="Z36" s="22"/>
      <c r="AA36" s="22"/>
      <c r="AB36" s="22"/>
      <c r="AC36" s="22"/>
      <c r="AD36" s="32">
        <f t="shared" si="16"/>
        <v>1</v>
      </c>
      <c r="AE36" s="32">
        <f t="shared" si="17"/>
        <v>2</v>
      </c>
      <c r="AF36" s="32">
        <v>15</v>
      </c>
      <c r="AG36" s="32">
        <f t="shared" si="18"/>
        <v>15</v>
      </c>
      <c r="AH36" s="32">
        <f t="shared" si="19"/>
        <v>30</v>
      </c>
      <c r="AI36" s="32">
        <f t="shared" si="20"/>
        <v>45</v>
      </c>
      <c r="AJ36" s="32">
        <f t="shared" si="21"/>
        <v>3</v>
      </c>
      <c r="AK36" s="32" t="s">
        <v>20</v>
      </c>
      <c r="AL36" s="21"/>
      <c r="AM36" s="21"/>
      <c r="AN36" s="45"/>
    </row>
    <row r="37" spans="1:40" s="24" customFormat="1" ht="12.75">
      <c r="A37" s="70" t="s">
        <v>61</v>
      </c>
      <c r="B37" s="70" t="s">
        <v>96</v>
      </c>
      <c r="C37" s="70">
        <v>7</v>
      </c>
      <c r="D37" s="79" t="s">
        <v>293</v>
      </c>
      <c r="E37" s="76" t="s">
        <v>135</v>
      </c>
      <c r="F37" s="22"/>
      <c r="G37" s="22"/>
      <c r="H37" s="22"/>
      <c r="I37" s="22"/>
      <c r="J37" s="22"/>
      <c r="K37" s="22"/>
      <c r="L37" s="22"/>
      <c r="M37" s="22"/>
      <c r="N37" s="22"/>
      <c r="O37" s="22"/>
      <c r="P37" s="22"/>
      <c r="Q37" s="22"/>
      <c r="R37" s="22"/>
      <c r="S37" s="22"/>
      <c r="T37" s="22"/>
      <c r="U37" s="29"/>
      <c r="V37" s="29"/>
      <c r="W37" s="29"/>
      <c r="X37" s="22">
        <v>0</v>
      </c>
      <c r="Y37" s="22">
        <v>2</v>
      </c>
      <c r="Z37" s="22">
        <v>2</v>
      </c>
      <c r="AA37" s="22"/>
      <c r="AB37" s="22"/>
      <c r="AC37" s="22"/>
      <c r="AD37" s="38">
        <f t="shared" si="16"/>
        <v>0</v>
      </c>
      <c r="AE37" s="38">
        <f t="shared" si="17"/>
        <v>2</v>
      </c>
      <c r="AF37" s="38">
        <v>15</v>
      </c>
      <c r="AG37" s="38">
        <f t="shared" si="18"/>
        <v>0</v>
      </c>
      <c r="AH37" s="38">
        <f t="shared" si="19"/>
        <v>30</v>
      </c>
      <c r="AI37" s="38">
        <f t="shared" si="20"/>
        <v>30</v>
      </c>
      <c r="AJ37" s="38">
        <f t="shared" si="21"/>
        <v>2</v>
      </c>
      <c r="AK37" s="38" t="s">
        <v>20</v>
      </c>
      <c r="AL37" s="21"/>
      <c r="AM37" s="45"/>
      <c r="AN37" s="45"/>
    </row>
    <row r="38" spans="1:40" s="75" customFormat="1" ht="12.75">
      <c r="A38" s="56" t="s">
        <v>61</v>
      </c>
      <c r="B38" s="56"/>
      <c r="C38" s="56"/>
      <c r="D38" s="56"/>
      <c r="E38" s="58" t="s">
        <v>0</v>
      </c>
      <c r="F38" s="65">
        <f>SUM(F30:F37)</f>
        <v>0</v>
      </c>
      <c r="G38" s="65">
        <f aca="true" t="shared" si="22" ref="G38:AE38">SUM(G30:G37)</f>
        <v>2</v>
      </c>
      <c r="H38" s="65">
        <f t="shared" si="22"/>
        <v>2</v>
      </c>
      <c r="I38" s="65">
        <f t="shared" si="22"/>
        <v>2</v>
      </c>
      <c r="J38" s="65">
        <f t="shared" si="22"/>
        <v>4</v>
      </c>
      <c r="K38" s="65">
        <f t="shared" si="22"/>
        <v>6</v>
      </c>
      <c r="L38" s="65">
        <f t="shared" si="22"/>
        <v>3</v>
      </c>
      <c r="M38" s="65">
        <f t="shared" si="22"/>
        <v>4</v>
      </c>
      <c r="N38" s="65">
        <f t="shared" si="22"/>
        <v>7</v>
      </c>
      <c r="O38" s="65">
        <f t="shared" si="22"/>
        <v>1</v>
      </c>
      <c r="P38" s="65">
        <f t="shared" si="22"/>
        <v>2</v>
      </c>
      <c r="Q38" s="65">
        <f t="shared" si="22"/>
        <v>3</v>
      </c>
      <c r="R38" s="65">
        <f t="shared" si="22"/>
        <v>0</v>
      </c>
      <c r="S38" s="65">
        <f t="shared" si="22"/>
        <v>0</v>
      </c>
      <c r="T38" s="65">
        <f t="shared" si="22"/>
        <v>0</v>
      </c>
      <c r="U38" s="65">
        <f t="shared" si="22"/>
        <v>1</v>
      </c>
      <c r="V38" s="65">
        <f t="shared" si="22"/>
        <v>2</v>
      </c>
      <c r="W38" s="65">
        <f t="shared" si="22"/>
        <v>3</v>
      </c>
      <c r="X38" s="65">
        <f t="shared" si="22"/>
        <v>0</v>
      </c>
      <c r="Y38" s="65">
        <f t="shared" si="22"/>
        <v>2</v>
      </c>
      <c r="Z38" s="65">
        <f t="shared" si="22"/>
        <v>2</v>
      </c>
      <c r="AA38" s="65">
        <f t="shared" si="22"/>
        <v>0</v>
      </c>
      <c r="AB38" s="65">
        <f t="shared" si="22"/>
        <v>0</v>
      </c>
      <c r="AC38" s="65">
        <f t="shared" si="22"/>
        <v>0</v>
      </c>
      <c r="AD38" s="65">
        <f t="shared" si="22"/>
        <v>7</v>
      </c>
      <c r="AE38" s="65">
        <f t="shared" si="22"/>
        <v>16</v>
      </c>
      <c r="AF38" s="65" t="s">
        <v>68</v>
      </c>
      <c r="AG38" s="65">
        <f>SUM(AG30:AG37)</f>
        <v>105</v>
      </c>
      <c r="AH38" s="65">
        <f>SUM(AH30:AH37)</f>
        <v>240</v>
      </c>
      <c r="AI38" s="65">
        <f>SUM(AI30:AI37)</f>
        <v>345</v>
      </c>
      <c r="AJ38" s="65">
        <f>SUM(AJ30:AJ37)</f>
        <v>23</v>
      </c>
      <c r="AK38" s="65"/>
      <c r="AL38" s="41"/>
      <c r="AM38" s="42"/>
      <c r="AN38" s="43"/>
    </row>
    <row r="39" spans="1:40" s="24" customFormat="1" ht="12.75">
      <c r="A39" s="72" t="s">
        <v>61</v>
      </c>
      <c r="B39" s="72" t="s">
        <v>92</v>
      </c>
      <c r="C39" s="72">
        <v>1</v>
      </c>
      <c r="D39" s="72" t="s">
        <v>435</v>
      </c>
      <c r="E39" s="73" t="s">
        <v>80</v>
      </c>
      <c r="F39" s="22">
        <v>2</v>
      </c>
      <c r="G39" s="22">
        <v>2</v>
      </c>
      <c r="H39" s="22">
        <v>4</v>
      </c>
      <c r="I39" s="22"/>
      <c r="J39" s="22"/>
      <c r="K39" s="22"/>
      <c r="L39" s="22"/>
      <c r="M39" s="22"/>
      <c r="N39" s="22"/>
      <c r="O39" s="22"/>
      <c r="P39" s="22"/>
      <c r="Q39" s="22"/>
      <c r="R39" s="22"/>
      <c r="S39" s="22"/>
      <c r="T39" s="22"/>
      <c r="U39" s="22"/>
      <c r="V39" s="22"/>
      <c r="W39" s="22"/>
      <c r="X39" s="22"/>
      <c r="Y39" s="22"/>
      <c r="Z39" s="22"/>
      <c r="AA39" s="22"/>
      <c r="AB39" s="22"/>
      <c r="AC39" s="22"/>
      <c r="AD39" s="74">
        <f>F39+I39+L39+O39+R39+U39+X39+AA39</f>
        <v>2</v>
      </c>
      <c r="AE39" s="74">
        <f>G39+J39+M39+P39+S39+V39+Y39+AB39</f>
        <v>2</v>
      </c>
      <c r="AF39" s="74">
        <v>15</v>
      </c>
      <c r="AG39" s="74">
        <f>AD39*AF39</f>
        <v>30</v>
      </c>
      <c r="AH39" s="74">
        <f>AE39*AF39</f>
        <v>30</v>
      </c>
      <c r="AI39" s="74">
        <f>SUM(AG39:AH39)</f>
        <v>60</v>
      </c>
      <c r="AJ39" s="74">
        <f>AC39+Z39+W39+T39+Q39+N39+K39+H39</f>
        <v>4</v>
      </c>
      <c r="AK39" s="74" t="s">
        <v>93</v>
      </c>
      <c r="AL39" s="21"/>
      <c r="AM39" s="45"/>
      <c r="AN39" s="45"/>
    </row>
    <row r="40" spans="1:40" s="24" customFormat="1" ht="12.75">
      <c r="A40" s="37" t="s">
        <v>61</v>
      </c>
      <c r="B40" s="37" t="s">
        <v>92</v>
      </c>
      <c r="C40" s="37">
        <v>2</v>
      </c>
      <c r="D40" s="37" t="s">
        <v>439</v>
      </c>
      <c r="E40" s="23" t="s">
        <v>49</v>
      </c>
      <c r="F40" s="22"/>
      <c r="G40" s="22"/>
      <c r="H40" s="22"/>
      <c r="I40" s="22">
        <v>2</v>
      </c>
      <c r="J40" s="22">
        <v>2</v>
      </c>
      <c r="K40" s="22">
        <v>4</v>
      </c>
      <c r="L40" s="22"/>
      <c r="M40" s="22"/>
      <c r="N40" s="22"/>
      <c r="O40" s="22"/>
      <c r="P40" s="22"/>
      <c r="Q40" s="22"/>
      <c r="R40" s="22"/>
      <c r="S40" s="22"/>
      <c r="T40" s="22"/>
      <c r="U40" s="22"/>
      <c r="V40" s="22"/>
      <c r="W40" s="22"/>
      <c r="X40" s="22"/>
      <c r="Y40" s="22"/>
      <c r="Z40" s="22"/>
      <c r="AA40" s="22"/>
      <c r="AB40" s="22"/>
      <c r="AC40" s="22"/>
      <c r="AD40" s="32">
        <f>F40+I40+L40+O40+R40+U40+X40+AA40</f>
        <v>2</v>
      </c>
      <c r="AE40" s="32">
        <f>G40+J40+M40+P40+S40+V40+Y40+AB40</f>
        <v>2</v>
      </c>
      <c r="AF40" s="32">
        <v>15</v>
      </c>
      <c r="AG40" s="32">
        <f>AD40*AF40</f>
        <v>30</v>
      </c>
      <c r="AH40" s="32">
        <f>AE40*AF40</f>
        <v>30</v>
      </c>
      <c r="AI40" s="32">
        <f>SUM(AG40:AH40)</f>
        <v>60</v>
      </c>
      <c r="AJ40" s="32">
        <f>AC40+Z40+W40+T40+Q40+N40+K40+H40</f>
        <v>4</v>
      </c>
      <c r="AK40" s="32" t="s">
        <v>93</v>
      </c>
      <c r="AL40" s="21"/>
      <c r="AM40" s="20" t="s">
        <v>70</v>
      </c>
      <c r="AN40" s="21" t="s">
        <v>80</v>
      </c>
    </row>
    <row r="41" spans="1:40" s="24" customFormat="1" ht="12.75">
      <c r="A41" s="37" t="s">
        <v>61</v>
      </c>
      <c r="B41" s="37" t="s">
        <v>94</v>
      </c>
      <c r="C41" s="37">
        <v>3</v>
      </c>
      <c r="D41" s="55" t="s">
        <v>294</v>
      </c>
      <c r="E41" s="23" t="s">
        <v>157</v>
      </c>
      <c r="F41" s="22"/>
      <c r="G41" s="22"/>
      <c r="H41" s="22"/>
      <c r="I41" s="22"/>
      <c r="J41" s="22"/>
      <c r="K41" s="22"/>
      <c r="L41" s="22">
        <v>0</v>
      </c>
      <c r="M41" s="22">
        <v>4</v>
      </c>
      <c r="N41" s="22">
        <v>4</v>
      </c>
      <c r="O41" s="22"/>
      <c r="P41" s="22"/>
      <c r="Q41" s="22"/>
      <c r="R41" s="22"/>
      <c r="S41" s="22"/>
      <c r="T41" s="22"/>
      <c r="U41" s="22"/>
      <c r="V41" s="22"/>
      <c r="W41" s="22"/>
      <c r="X41" s="22"/>
      <c r="Y41" s="22"/>
      <c r="Z41" s="22"/>
      <c r="AA41" s="22"/>
      <c r="AB41" s="22"/>
      <c r="AC41" s="22"/>
      <c r="AD41" s="32">
        <f>F41+I41+L41+O41+R41+U41+X41+AA41</f>
        <v>0</v>
      </c>
      <c r="AE41" s="32">
        <f>G41+J41+M41+P41+S41+V41+Y41+AB41</f>
        <v>4</v>
      </c>
      <c r="AF41" s="32">
        <v>15</v>
      </c>
      <c r="AG41" s="32">
        <f>AD41*AF41</f>
        <v>0</v>
      </c>
      <c r="AH41" s="32">
        <f>AE41*AF41</f>
        <v>60</v>
      </c>
      <c r="AI41" s="32">
        <f>SUM(AG41:AH41)</f>
        <v>60</v>
      </c>
      <c r="AJ41" s="32">
        <f>AC41+Z41+W41+T41+Q41+N41+K41+H41</f>
        <v>4</v>
      </c>
      <c r="AK41" s="32" t="s">
        <v>20</v>
      </c>
      <c r="AL41" s="21"/>
      <c r="AM41" s="45"/>
      <c r="AN41" s="45"/>
    </row>
    <row r="42" spans="1:40" s="24" customFormat="1" ht="12.75">
      <c r="A42" s="70" t="s">
        <v>61</v>
      </c>
      <c r="B42" s="70" t="s">
        <v>94</v>
      </c>
      <c r="C42" s="70">
        <v>4</v>
      </c>
      <c r="D42" s="79" t="s">
        <v>295</v>
      </c>
      <c r="E42" s="76" t="s">
        <v>159</v>
      </c>
      <c r="F42" s="22"/>
      <c r="G42" s="22"/>
      <c r="H42" s="22"/>
      <c r="I42" s="22"/>
      <c r="J42" s="22"/>
      <c r="K42" s="22"/>
      <c r="L42" s="22"/>
      <c r="M42" s="22"/>
      <c r="N42" s="22"/>
      <c r="O42" s="22">
        <v>1</v>
      </c>
      <c r="P42" s="22">
        <v>2</v>
      </c>
      <c r="Q42" s="22">
        <v>3</v>
      </c>
      <c r="R42" s="29"/>
      <c r="S42" s="29"/>
      <c r="T42" s="29"/>
      <c r="U42" s="22"/>
      <c r="V42" s="22"/>
      <c r="W42" s="22"/>
      <c r="X42" s="22"/>
      <c r="Y42" s="22"/>
      <c r="Z42" s="22"/>
      <c r="AA42" s="22"/>
      <c r="AB42" s="22"/>
      <c r="AC42" s="22"/>
      <c r="AD42" s="38">
        <f>F42+I42+L42+O42+R42+U42+X42+AA42</f>
        <v>1</v>
      </c>
      <c r="AE42" s="38">
        <f>G42+J42+M42+P42+S42+V42+Y42+AB42</f>
        <v>2</v>
      </c>
      <c r="AF42" s="38">
        <v>15</v>
      </c>
      <c r="AG42" s="38">
        <f>AD42*AF42</f>
        <v>15</v>
      </c>
      <c r="AH42" s="38">
        <f>AE42*AF42</f>
        <v>30</v>
      </c>
      <c r="AI42" s="38">
        <f>SUM(AG42:AH42)</f>
        <v>45</v>
      </c>
      <c r="AJ42" s="38">
        <f>AC42+Z42+W42+T42+Q42+N42+K42+H42</f>
        <v>3</v>
      </c>
      <c r="AK42" s="38" t="s">
        <v>93</v>
      </c>
      <c r="AL42" s="21"/>
      <c r="AM42" s="27" t="s">
        <v>294</v>
      </c>
      <c r="AN42" s="21" t="s">
        <v>157</v>
      </c>
    </row>
    <row r="43" spans="1:40" s="75" customFormat="1" ht="12.75">
      <c r="A43" s="56" t="s">
        <v>61</v>
      </c>
      <c r="B43" s="56"/>
      <c r="C43" s="56"/>
      <c r="D43" s="56"/>
      <c r="E43" s="58" t="s">
        <v>4</v>
      </c>
      <c r="F43" s="65">
        <f>SUM(F39:F42)</f>
        <v>2</v>
      </c>
      <c r="G43" s="65">
        <f aca="true" t="shared" si="23" ref="G43:AE43">SUM(G39:G42)</f>
        <v>2</v>
      </c>
      <c r="H43" s="65">
        <f t="shared" si="23"/>
        <v>4</v>
      </c>
      <c r="I43" s="65">
        <f t="shared" si="23"/>
        <v>2</v>
      </c>
      <c r="J43" s="65">
        <f t="shared" si="23"/>
        <v>2</v>
      </c>
      <c r="K43" s="65">
        <f t="shared" si="23"/>
        <v>4</v>
      </c>
      <c r="L43" s="65">
        <f t="shared" si="23"/>
        <v>0</v>
      </c>
      <c r="M43" s="65">
        <f t="shared" si="23"/>
        <v>4</v>
      </c>
      <c r="N43" s="65">
        <f t="shared" si="23"/>
        <v>4</v>
      </c>
      <c r="O43" s="65">
        <f t="shared" si="23"/>
        <v>1</v>
      </c>
      <c r="P43" s="65">
        <f t="shared" si="23"/>
        <v>2</v>
      </c>
      <c r="Q43" s="65">
        <f t="shared" si="23"/>
        <v>3</v>
      </c>
      <c r="R43" s="65">
        <f t="shared" si="23"/>
        <v>0</v>
      </c>
      <c r="S43" s="65">
        <f t="shared" si="23"/>
        <v>0</v>
      </c>
      <c r="T43" s="65">
        <f t="shared" si="23"/>
        <v>0</v>
      </c>
      <c r="U43" s="65">
        <f t="shared" si="23"/>
        <v>0</v>
      </c>
      <c r="V43" s="65">
        <f t="shared" si="23"/>
        <v>0</v>
      </c>
      <c r="W43" s="65">
        <f t="shared" si="23"/>
        <v>0</v>
      </c>
      <c r="X43" s="65">
        <f t="shared" si="23"/>
        <v>0</v>
      </c>
      <c r="Y43" s="65">
        <f t="shared" si="23"/>
        <v>0</v>
      </c>
      <c r="Z43" s="65">
        <f t="shared" si="23"/>
        <v>0</v>
      </c>
      <c r="AA43" s="65">
        <f t="shared" si="23"/>
        <v>0</v>
      </c>
      <c r="AB43" s="65">
        <f t="shared" si="23"/>
        <v>0</v>
      </c>
      <c r="AC43" s="65">
        <f t="shared" si="23"/>
        <v>0</v>
      </c>
      <c r="AD43" s="65">
        <f t="shared" si="23"/>
        <v>5</v>
      </c>
      <c r="AE43" s="65">
        <f t="shared" si="23"/>
        <v>10</v>
      </c>
      <c r="AF43" s="65" t="s">
        <v>68</v>
      </c>
      <c r="AG43" s="65">
        <f>SUM(AG39:AG42)</f>
        <v>75</v>
      </c>
      <c r="AH43" s="65">
        <f>SUM(AH39:AH42)</f>
        <v>150</v>
      </c>
      <c r="AI43" s="65">
        <f>SUM(AI39:AI42)</f>
        <v>225</v>
      </c>
      <c r="AJ43" s="65">
        <f>SUM(AJ39:AJ42)</f>
        <v>15</v>
      </c>
      <c r="AK43" s="65"/>
      <c r="AL43" s="41"/>
      <c r="AM43" s="42"/>
      <c r="AN43" s="43"/>
    </row>
    <row r="44" spans="1:40" s="24" customFormat="1" ht="12.75">
      <c r="A44" s="72" t="s">
        <v>61</v>
      </c>
      <c r="B44" s="72" t="s">
        <v>92</v>
      </c>
      <c r="C44" s="72">
        <v>1</v>
      </c>
      <c r="D44" s="72" t="s">
        <v>69</v>
      </c>
      <c r="E44" s="73" t="s">
        <v>15</v>
      </c>
      <c r="F44" s="22">
        <v>1</v>
      </c>
      <c r="G44" s="22">
        <v>2</v>
      </c>
      <c r="H44" s="22">
        <v>3</v>
      </c>
      <c r="I44" s="22"/>
      <c r="J44" s="22"/>
      <c r="K44" s="22"/>
      <c r="L44" s="22"/>
      <c r="M44" s="22"/>
      <c r="N44" s="22"/>
      <c r="O44" s="22"/>
      <c r="P44" s="22"/>
      <c r="Q44" s="22"/>
      <c r="R44" s="22"/>
      <c r="S44" s="22"/>
      <c r="T44" s="22"/>
      <c r="U44" s="22"/>
      <c r="V44" s="22"/>
      <c r="W44" s="22"/>
      <c r="X44" s="22"/>
      <c r="Y44" s="22"/>
      <c r="Z44" s="22"/>
      <c r="AA44" s="22"/>
      <c r="AB44" s="22"/>
      <c r="AC44" s="22"/>
      <c r="AD44" s="74">
        <f>F44+I44+L44+O44+R44+U44+X44+AA44</f>
        <v>1</v>
      </c>
      <c r="AE44" s="74">
        <f>G44+J44+M44+P44+S44+V44+Y44+AB44</f>
        <v>2</v>
      </c>
      <c r="AF44" s="74">
        <v>15</v>
      </c>
      <c r="AG44" s="74">
        <f>AD44*AF44</f>
        <v>15</v>
      </c>
      <c r="AH44" s="74">
        <f>AE44*AF44</f>
        <v>30</v>
      </c>
      <c r="AI44" s="74">
        <f>SUM(AG44:AH44)</f>
        <v>45</v>
      </c>
      <c r="AJ44" s="74">
        <f>AC44+Z44+W44+T44+Q44+N44+K44+H44</f>
        <v>3</v>
      </c>
      <c r="AK44" s="74" t="s">
        <v>93</v>
      </c>
      <c r="AL44" s="21"/>
      <c r="AM44" s="45"/>
      <c r="AN44" s="45"/>
    </row>
    <row r="45" spans="1:40" s="24" customFormat="1" ht="12.75">
      <c r="A45" s="37" t="s">
        <v>61</v>
      </c>
      <c r="B45" s="37" t="s">
        <v>92</v>
      </c>
      <c r="C45" s="37">
        <v>2</v>
      </c>
      <c r="D45" s="37" t="s">
        <v>5</v>
      </c>
      <c r="E45" s="23" t="s">
        <v>71</v>
      </c>
      <c r="F45" s="22"/>
      <c r="G45" s="22"/>
      <c r="H45" s="22"/>
      <c r="I45" s="22">
        <v>1</v>
      </c>
      <c r="J45" s="22">
        <v>2</v>
      </c>
      <c r="K45" s="22">
        <v>3</v>
      </c>
      <c r="L45" s="22"/>
      <c r="M45" s="22"/>
      <c r="N45" s="22"/>
      <c r="O45" s="22"/>
      <c r="P45" s="22"/>
      <c r="Q45" s="22"/>
      <c r="R45" s="22"/>
      <c r="S45" s="22"/>
      <c r="T45" s="22"/>
      <c r="U45" s="22"/>
      <c r="V45" s="22"/>
      <c r="W45" s="22"/>
      <c r="X45" s="22"/>
      <c r="Y45" s="22"/>
      <c r="Z45" s="22"/>
      <c r="AA45" s="22"/>
      <c r="AB45" s="22"/>
      <c r="AC45" s="22"/>
      <c r="AD45" s="32">
        <f>F45+I45+L45+O45+R45+U45+X45+AA45</f>
        <v>1</v>
      </c>
      <c r="AE45" s="32">
        <f>G45+J45+M45+P45+S45+V45+Y45+AB45</f>
        <v>2</v>
      </c>
      <c r="AF45" s="32">
        <v>15</v>
      </c>
      <c r="AG45" s="32">
        <f>AD45*AF45</f>
        <v>15</v>
      </c>
      <c r="AH45" s="32">
        <f>AE45*AF45</f>
        <v>30</v>
      </c>
      <c r="AI45" s="32">
        <f>SUM(AG45:AH45)</f>
        <v>45</v>
      </c>
      <c r="AJ45" s="32">
        <f>AC45+Z45+W45+T45+Q45+N45+K45+H45</f>
        <v>3</v>
      </c>
      <c r="AK45" s="32" t="s">
        <v>93</v>
      </c>
      <c r="AL45" s="21"/>
      <c r="AM45" s="20" t="s">
        <v>69</v>
      </c>
      <c r="AN45" s="21" t="s">
        <v>15</v>
      </c>
    </row>
    <row r="46" spans="1:40" s="24" customFormat="1" ht="12.75">
      <c r="A46" s="37" t="s">
        <v>61</v>
      </c>
      <c r="B46" s="37" t="s">
        <v>94</v>
      </c>
      <c r="C46" s="37">
        <v>3</v>
      </c>
      <c r="D46" s="55" t="s">
        <v>296</v>
      </c>
      <c r="E46" s="23" t="s">
        <v>161</v>
      </c>
      <c r="F46" s="22"/>
      <c r="G46" s="22"/>
      <c r="H46" s="22"/>
      <c r="I46" s="22"/>
      <c r="J46" s="22"/>
      <c r="K46" s="22"/>
      <c r="L46" s="22">
        <v>2</v>
      </c>
      <c r="M46" s="22">
        <v>2</v>
      </c>
      <c r="N46" s="22">
        <v>4</v>
      </c>
      <c r="O46" s="22"/>
      <c r="P46" s="22"/>
      <c r="Q46" s="22"/>
      <c r="R46" s="22"/>
      <c r="S46" s="22"/>
      <c r="T46" s="22"/>
      <c r="U46" s="22"/>
      <c r="V46" s="22"/>
      <c r="W46" s="22"/>
      <c r="X46" s="22"/>
      <c r="Y46" s="22"/>
      <c r="Z46" s="22"/>
      <c r="AA46" s="22"/>
      <c r="AB46" s="22"/>
      <c r="AC46" s="22"/>
      <c r="AD46" s="32">
        <f>F46+I46+L46+O46+R46+U46+X46+AA46</f>
        <v>2</v>
      </c>
      <c r="AE46" s="32">
        <f>G46+J46+M46+P46+S46+V46+Y46+AB46</f>
        <v>2</v>
      </c>
      <c r="AF46" s="32">
        <v>15</v>
      </c>
      <c r="AG46" s="32">
        <f>AD46*AF46</f>
        <v>30</v>
      </c>
      <c r="AH46" s="32">
        <f>AE46*AF46</f>
        <v>30</v>
      </c>
      <c r="AI46" s="32">
        <f>SUM(AG46:AH46)</f>
        <v>60</v>
      </c>
      <c r="AJ46" s="32">
        <f>AC46+Z46+W46+T46+Q46+N46+K46+H46</f>
        <v>4</v>
      </c>
      <c r="AK46" s="32" t="s">
        <v>93</v>
      </c>
      <c r="AL46" s="21"/>
      <c r="AM46" s="45"/>
      <c r="AN46" s="45"/>
    </row>
    <row r="47" spans="1:40" s="24" customFormat="1" ht="12.75">
      <c r="A47" s="70" t="s">
        <v>61</v>
      </c>
      <c r="B47" s="70" t="s">
        <v>96</v>
      </c>
      <c r="C47" s="70">
        <v>7</v>
      </c>
      <c r="D47" s="79" t="s">
        <v>297</v>
      </c>
      <c r="E47" s="76" t="s">
        <v>6</v>
      </c>
      <c r="F47" s="22"/>
      <c r="G47" s="22"/>
      <c r="H47" s="22"/>
      <c r="I47" s="22"/>
      <c r="J47" s="22"/>
      <c r="K47" s="22"/>
      <c r="L47" s="30"/>
      <c r="M47" s="30"/>
      <c r="N47" s="30"/>
      <c r="O47" s="22"/>
      <c r="P47" s="22"/>
      <c r="Q47" s="22"/>
      <c r="R47" s="22"/>
      <c r="S47" s="22"/>
      <c r="T47" s="22"/>
      <c r="U47" s="22"/>
      <c r="V47" s="22"/>
      <c r="W47" s="22"/>
      <c r="X47" s="22">
        <v>1</v>
      </c>
      <c r="Y47" s="22">
        <v>1</v>
      </c>
      <c r="Z47" s="22">
        <v>2</v>
      </c>
      <c r="AA47" s="22"/>
      <c r="AB47" s="22"/>
      <c r="AC47" s="22"/>
      <c r="AD47" s="38">
        <f>F47+I47+L47+O47+R47+U47+X47+AA47</f>
        <v>1</v>
      </c>
      <c r="AE47" s="38">
        <f>G47+J47+M47+P47+S47+V47+Y47+AB47</f>
        <v>1</v>
      </c>
      <c r="AF47" s="38">
        <v>15</v>
      </c>
      <c r="AG47" s="38">
        <f>AD47*AF47</f>
        <v>15</v>
      </c>
      <c r="AH47" s="38">
        <f>AE47*AF47</f>
        <v>15</v>
      </c>
      <c r="AI47" s="38">
        <f>SUM(AG47:AH47)</f>
        <v>30</v>
      </c>
      <c r="AJ47" s="38">
        <f>AC47+Z47+W47+T47+Q47+N47+K47+H47</f>
        <v>2</v>
      </c>
      <c r="AK47" s="38" t="s">
        <v>93</v>
      </c>
      <c r="AL47" s="21"/>
      <c r="AM47" s="45"/>
      <c r="AN47" s="45"/>
    </row>
    <row r="48" spans="1:40" s="75" customFormat="1" ht="12.75">
      <c r="A48" s="56" t="s">
        <v>61</v>
      </c>
      <c r="B48" s="56"/>
      <c r="C48" s="56"/>
      <c r="D48" s="56"/>
      <c r="E48" s="58" t="s">
        <v>7</v>
      </c>
      <c r="F48" s="65">
        <f>SUM(F44:F47)</f>
        <v>1</v>
      </c>
      <c r="G48" s="65">
        <f aca="true" t="shared" si="24" ref="G48:AE48">SUM(G44:G47)</f>
        <v>2</v>
      </c>
      <c r="H48" s="65">
        <f t="shared" si="24"/>
        <v>3</v>
      </c>
      <c r="I48" s="65">
        <f t="shared" si="24"/>
        <v>1</v>
      </c>
      <c r="J48" s="65">
        <f t="shared" si="24"/>
        <v>2</v>
      </c>
      <c r="K48" s="65">
        <f t="shared" si="24"/>
        <v>3</v>
      </c>
      <c r="L48" s="65">
        <f t="shared" si="24"/>
        <v>2</v>
      </c>
      <c r="M48" s="65">
        <f t="shared" si="24"/>
        <v>2</v>
      </c>
      <c r="N48" s="65">
        <f t="shared" si="24"/>
        <v>4</v>
      </c>
      <c r="O48" s="65">
        <f t="shared" si="24"/>
        <v>0</v>
      </c>
      <c r="P48" s="65">
        <f t="shared" si="24"/>
        <v>0</v>
      </c>
      <c r="Q48" s="65">
        <f t="shared" si="24"/>
        <v>0</v>
      </c>
      <c r="R48" s="65">
        <f t="shared" si="24"/>
        <v>0</v>
      </c>
      <c r="S48" s="65">
        <f t="shared" si="24"/>
        <v>0</v>
      </c>
      <c r="T48" s="65">
        <f t="shared" si="24"/>
        <v>0</v>
      </c>
      <c r="U48" s="65">
        <f t="shared" si="24"/>
        <v>0</v>
      </c>
      <c r="V48" s="65">
        <f t="shared" si="24"/>
        <v>0</v>
      </c>
      <c r="W48" s="65">
        <f t="shared" si="24"/>
        <v>0</v>
      </c>
      <c r="X48" s="65">
        <f t="shared" si="24"/>
        <v>1</v>
      </c>
      <c r="Y48" s="65">
        <f t="shared" si="24"/>
        <v>1</v>
      </c>
      <c r="Z48" s="65">
        <f t="shared" si="24"/>
        <v>2</v>
      </c>
      <c r="AA48" s="65">
        <f t="shared" si="24"/>
        <v>0</v>
      </c>
      <c r="AB48" s="65">
        <f t="shared" si="24"/>
        <v>0</v>
      </c>
      <c r="AC48" s="65">
        <f t="shared" si="24"/>
        <v>0</v>
      </c>
      <c r="AD48" s="65">
        <f t="shared" si="24"/>
        <v>5</v>
      </c>
      <c r="AE48" s="65">
        <f t="shared" si="24"/>
        <v>7</v>
      </c>
      <c r="AF48" s="65" t="s">
        <v>68</v>
      </c>
      <c r="AG48" s="65">
        <f>SUM(AG44:AG47)</f>
        <v>75</v>
      </c>
      <c r="AH48" s="65">
        <f>SUM(AH44:AH47)</f>
        <v>105</v>
      </c>
      <c r="AI48" s="65">
        <f>SUM(AI44:AI47)</f>
        <v>180</v>
      </c>
      <c r="AJ48" s="65">
        <f>SUM(AJ44:AJ47)</f>
        <v>12</v>
      </c>
      <c r="AK48" s="65"/>
      <c r="AL48" s="41"/>
      <c r="AM48" s="42"/>
      <c r="AN48" s="43"/>
    </row>
    <row r="49" spans="1:40" s="24" customFormat="1" ht="12.75">
      <c r="A49" s="72" t="s">
        <v>61</v>
      </c>
      <c r="B49" s="72" t="s">
        <v>92</v>
      </c>
      <c r="C49" s="72">
        <v>1</v>
      </c>
      <c r="D49" s="77" t="s">
        <v>298</v>
      </c>
      <c r="E49" s="73" t="s">
        <v>211</v>
      </c>
      <c r="F49" s="22">
        <v>0</v>
      </c>
      <c r="G49" s="22">
        <v>2</v>
      </c>
      <c r="H49" s="22">
        <v>2</v>
      </c>
      <c r="I49" s="22"/>
      <c r="J49" s="22"/>
      <c r="K49" s="22"/>
      <c r="L49" s="22"/>
      <c r="M49" s="22"/>
      <c r="N49" s="22"/>
      <c r="O49" s="22"/>
      <c r="P49" s="22"/>
      <c r="Q49" s="22"/>
      <c r="R49" s="22"/>
      <c r="S49" s="22"/>
      <c r="T49" s="22"/>
      <c r="U49" s="22"/>
      <c r="V49" s="22"/>
      <c r="W49" s="22"/>
      <c r="X49" s="22"/>
      <c r="Y49" s="22"/>
      <c r="Z49" s="22"/>
      <c r="AA49" s="22"/>
      <c r="AB49" s="22"/>
      <c r="AC49" s="22"/>
      <c r="AD49" s="74">
        <f>F49+I49+L49+O49+R49+U49+X49+AA49</f>
        <v>0</v>
      </c>
      <c r="AE49" s="74">
        <f>G49+J49+M49+P49+S49+V49+Y49+AB49</f>
        <v>2</v>
      </c>
      <c r="AF49" s="74">
        <v>15</v>
      </c>
      <c r="AG49" s="74">
        <f>AD49*AF49</f>
        <v>0</v>
      </c>
      <c r="AH49" s="74">
        <f>AE49*AF49</f>
        <v>30</v>
      </c>
      <c r="AI49" s="74">
        <f>SUM(AG49:AH49)</f>
        <v>30</v>
      </c>
      <c r="AJ49" s="74">
        <f>AC49+Z49+W49+T49+Q49+N49+K49+H49</f>
        <v>2</v>
      </c>
      <c r="AK49" s="74" t="s">
        <v>20</v>
      </c>
      <c r="AL49" s="21"/>
      <c r="AM49" s="21"/>
      <c r="AN49" s="45"/>
    </row>
    <row r="50" spans="1:40" s="24" customFormat="1" ht="12.75">
      <c r="A50" s="37" t="s">
        <v>61</v>
      </c>
      <c r="B50" s="37" t="s">
        <v>252</v>
      </c>
      <c r="C50" s="37">
        <v>2</v>
      </c>
      <c r="D50" s="55" t="s">
        <v>299</v>
      </c>
      <c r="E50" s="23" t="s">
        <v>52</v>
      </c>
      <c r="F50" s="22"/>
      <c r="G50" s="22"/>
      <c r="H50" s="22"/>
      <c r="I50" s="22">
        <v>0</v>
      </c>
      <c r="J50" s="22">
        <v>4</v>
      </c>
      <c r="K50" s="22">
        <v>4</v>
      </c>
      <c r="L50" s="29"/>
      <c r="M50" s="29"/>
      <c r="N50" s="29"/>
      <c r="O50" s="22"/>
      <c r="P50" s="22"/>
      <c r="Q50" s="22"/>
      <c r="R50" s="22"/>
      <c r="S50" s="22"/>
      <c r="T50" s="22"/>
      <c r="U50" s="22"/>
      <c r="V50" s="22"/>
      <c r="W50" s="22"/>
      <c r="X50" s="22"/>
      <c r="Y50" s="22"/>
      <c r="Z50" s="22"/>
      <c r="AA50" s="22"/>
      <c r="AB50" s="22"/>
      <c r="AC50" s="22"/>
      <c r="AD50" s="32">
        <f>F50+I50+L50+O50+R50+U50+X50+AA50</f>
        <v>0</v>
      </c>
      <c r="AE50" s="32">
        <f>G50+J50+M50+P50+S50+V50+Y50+AB50</f>
        <v>4</v>
      </c>
      <c r="AF50" s="32">
        <v>15</v>
      </c>
      <c r="AG50" s="32">
        <f>AD50*AF50</f>
        <v>0</v>
      </c>
      <c r="AH50" s="32">
        <f>AE50*AF50</f>
        <v>60</v>
      </c>
      <c r="AI50" s="32">
        <f>SUM(AG50:AH50)</f>
        <v>60</v>
      </c>
      <c r="AJ50" s="32">
        <f>AC50+Z50+W50+T50+Q50+N50+K50+H50</f>
        <v>4</v>
      </c>
      <c r="AK50" s="32" t="s">
        <v>20</v>
      </c>
      <c r="AL50" s="21"/>
      <c r="AM50" s="27" t="s">
        <v>298</v>
      </c>
      <c r="AN50" s="21" t="s">
        <v>211</v>
      </c>
    </row>
    <row r="51" spans="1:40" s="24" customFormat="1" ht="12.75">
      <c r="A51" s="70" t="s">
        <v>61</v>
      </c>
      <c r="B51" s="70" t="s">
        <v>254</v>
      </c>
      <c r="C51" s="70">
        <v>3</v>
      </c>
      <c r="D51" s="79" t="s">
        <v>300</v>
      </c>
      <c r="E51" s="76" t="s">
        <v>194</v>
      </c>
      <c r="F51" s="22"/>
      <c r="G51" s="22"/>
      <c r="H51" s="22"/>
      <c r="I51" s="22"/>
      <c r="J51" s="22"/>
      <c r="K51" s="22"/>
      <c r="L51" s="22">
        <v>2</v>
      </c>
      <c r="M51" s="22">
        <v>2</v>
      </c>
      <c r="N51" s="22">
        <v>4</v>
      </c>
      <c r="O51" s="22"/>
      <c r="P51" s="22"/>
      <c r="Q51" s="22"/>
      <c r="R51" s="29"/>
      <c r="S51" s="29"/>
      <c r="T51" s="29"/>
      <c r="U51" s="22"/>
      <c r="V51" s="22"/>
      <c r="W51" s="22"/>
      <c r="X51" s="22"/>
      <c r="Y51" s="22"/>
      <c r="Z51" s="22"/>
      <c r="AA51" s="22"/>
      <c r="AB51" s="22"/>
      <c r="AC51" s="22"/>
      <c r="AD51" s="38">
        <f>F51+I51+L51+O51+R51+U51+X51+AA51</f>
        <v>2</v>
      </c>
      <c r="AE51" s="38">
        <f>G51+J51+M51+P51+S51+V51+Y51+AB51</f>
        <v>2</v>
      </c>
      <c r="AF51" s="38">
        <v>15</v>
      </c>
      <c r="AG51" s="38">
        <f>AD51*AF51</f>
        <v>30</v>
      </c>
      <c r="AH51" s="38">
        <f>AE51*AF51</f>
        <v>30</v>
      </c>
      <c r="AI51" s="38">
        <f>SUM(AG51:AH51)</f>
        <v>60</v>
      </c>
      <c r="AJ51" s="38">
        <f>AC51+Z51+W51+T51+Q51+N51+K51+H51</f>
        <v>4</v>
      </c>
      <c r="AK51" s="38" t="s">
        <v>93</v>
      </c>
      <c r="AL51" s="21"/>
      <c r="AM51" s="45"/>
      <c r="AN51" s="45"/>
    </row>
    <row r="52" spans="1:40" s="75" customFormat="1" ht="12.75">
      <c r="A52" s="56" t="s">
        <v>61</v>
      </c>
      <c r="B52" s="56"/>
      <c r="C52" s="56"/>
      <c r="D52" s="56"/>
      <c r="E52" s="58" t="s">
        <v>8</v>
      </c>
      <c r="F52" s="65">
        <f>SUM(F49:F51)</f>
        <v>0</v>
      </c>
      <c r="G52" s="65">
        <f aca="true" t="shared" si="25" ref="G52:AE52">SUM(G49:G51)</f>
        <v>2</v>
      </c>
      <c r="H52" s="65">
        <f t="shared" si="25"/>
        <v>2</v>
      </c>
      <c r="I52" s="65">
        <f t="shared" si="25"/>
        <v>0</v>
      </c>
      <c r="J52" s="65">
        <f t="shared" si="25"/>
        <v>4</v>
      </c>
      <c r="K52" s="65">
        <f t="shared" si="25"/>
        <v>4</v>
      </c>
      <c r="L52" s="65">
        <f t="shared" si="25"/>
        <v>2</v>
      </c>
      <c r="M52" s="65">
        <f t="shared" si="25"/>
        <v>2</v>
      </c>
      <c r="N52" s="65">
        <f t="shared" si="25"/>
        <v>4</v>
      </c>
      <c r="O52" s="65">
        <f t="shared" si="25"/>
        <v>0</v>
      </c>
      <c r="P52" s="65">
        <f t="shared" si="25"/>
        <v>0</v>
      </c>
      <c r="Q52" s="65">
        <f t="shared" si="25"/>
        <v>0</v>
      </c>
      <c r="R52" s="65">
        <f t="shared" si="25"/>
        <v>0</v>
      </c>
      <c r="S52" s="65">
        <f t="shared" si="25"/>
        <v>0</v>
      </c>
      <c r="T52" s="65">
        <f t="shared" si="25"/>
        <v>0</v>
      </c>
      <c r="U52" s="65">
        <f t="shared" si="25"/>
        <v>0</v>
      </c>
      <c r="V52" s="65">
        <f t="shared" si="25"/>
        <v>0</v>
      </c>
      <c r="W52" s="65">
        <f t="shared" si="25"/>
        <v>0</v>
      </c>
      <c r="X52" s="65">
        <f t="shared" si="25"/>
        <v>0</v>
      </c>
      <c r="Y52" s="65">
        <f t="shared" si="25"/>
        <v>0</v>
      </c>
      <c r="Z52" s="65">
        <f t="shared" si="25"/>
        <v>0</v>
      </c>
      <c r="AA52" s="65">
        <f t="shared" si="25"/>
        <v>0</v>
      </c>
      <c r="AB52" s="65">
        <f t="shared" si="25"/>
        <v>0</v>
      </c>
      <c r="AC52" s="65">
        <f t="shared" si="25"/>
        <v>0</v>
      </c>
      <c r="AD52" s="65">
        <f t="shared" si="25"/>
        <v>2</v>
      </c>
      <c r="AE52" s="65">
        <f t="shared" si="25"/>
        <v>8</v>
      </c>
      <c r="AF52" s="65" t="s">
        <v>68</v>
      </c>
      <c r="AG52" s="65">
        <f>SUM(AG49:AG51)</f>
        <v>30</v>
      </c>
      <c r="AH52" s="65">
        <f>SUM(AH49:AH51)</f>
        <v>120</v>
      </c>
      <c r="AI52" s="65">
        <f>SUM(AI49:AI51)</f>
        <v>150</v>
      </c>
      <c r="AJ52" s="65">
        <f>SUM(AJ49:AJ51)</f>
        <v>10</v>
      </c>
      <c r="AK52" s="65"/>
      <c r="AL52" s="41"/>
      <c r="AM52" s="42"/>
      <c r="AN52" s="43"/>
    </row>
    <row r="53" spans="1:40" s="24" customFormat="1" ht="12.75">
      <c r="A53" s="72" t="s">
        <v>61</v>
      </c>
      <c r="B53" s="72" t="s">
        <v>92</v>
      </c>
      <c r="C53" s="72">
        <v>1</v>
      </c>
      <c r="D53" s="77" t="s">
        <v>301</v>
      </c>
      <c r="E53" s="73" t="s">
        <v>248</v>
      </c>
      <c r="F53" s="22">
        <v>2</v>
      </c>
      <c r="G53" s="22">
        <v>2</v>
      </c>
      <c r="H53" s="22">
        <v>4</v>
      </c>
      <c r="I53" s="22"/>
      <c r="J53" s="22"/>
      <c r="K53" s="22"/>
      <c r="L53" s="22"/>
      <c r="M53" s="22"/>
      <c r="N53" s="22"/>
      <c r="O53" s="22"/>
      <c r="P53" s="22"/>
      <c r="Q53" s="22"/>
      <c r="R53" s="22"/>
      <c r="S53" s="22"/>
      <c r="T53" s="22"/>
      <c r="U53" s="22"/>
      <c r="V53" s="22"/>
      <c r="W53" s="22"/>
      <c r="X53" s="22"/>
      <c r="Y53" s="22"/>
      <c r="Z53" s="22"/>
      <c r="AA53" s="22"/>
      <c r="AB53" s="22"/>
      <c r="AC53" s="22"/>
      <c r="AD53" s="74">
        <f>F53+I53+L53+O53+R53+U53+X53+AA53</f>
        <v>2</v>
      </c>
      <c r="AE53" s="74">
        <f>G53+J53+M53+P53+S53+V53+Y53+AB53</f>
        <v>2</v>
      </c>
      <c r="AF53" s="74">
        <v>15</v>
      </c>
      <c r="AG53" s="74">
        <f>AD53*AF53</f>
        <v>30</v>
      </c>
      <c r="AH53" s="74">
        <f>AE53*AF53</f>
        <v>30</v>
      </c>
      <c r="AI53" s="74">
        <f>SUM(AG53:AH53)</f>
        <v>60</v>
      </c>
      <c r="AJ53" s="74">
        <f>AC53+Z53+W53+T53+Q53+N53+K53+H53</f>
        <v>4</v>
      </c>
      <c r="AK53" s="74" t="s">
        <v>20</v>
      </c>
      <c r="AL53" s="21"/>
      <c r="AM53" s="21"/>
      <c r="AN53" s="45"/>
    </row>
    <row r="54" spans="1:40" s="24" customFormat="1" ht="12.75">
      <c r="A54" s="37" t="s">
        <v>61</v>
      </c>
      <c r="B54" s="37" t="s">
        <v>252</v>
      </c>
      <c r="C54" s="37">
        <v>2</v>
      </c>
      <c r="D54" s="55" t="s">
        <v>302</v>
      </c>
      <c r="E54" s="23" t="s">
        <v>249</v>
      </c>
      <c r="F54" s="22"/>
      <c r="G54" s="22"/>
      <c r="H54" s="22"/>
      <c r="I54" s="22">
        <v>0</v>
      </c>
      <c r="J54" s="22">
        <v>2</v>
      </c>
      <c r="K54" s="22">
        <v>2</v>
      </c>
      <c r="L54" s="22"/>
      <c r="M54" s="22"/>
      <c r="N54" s="22"/>
      <c r="O54" s="22"/>
      <c r="P54" s="22"/>
      <c r="Q54" s="22"/>
      <c r="R54" s="22"/>
      <c r="S54" s="22"/>
      <c r="T54" s="22"/>
      <c r="U54" s="22"/>
      <c r="V54" s="22"/>
      <c r="W54" s="22"/>
      <c r="X54" s="22"/>
      <c r="Y54" s="22"/>
      <c r="Z54" s="22"/>
      <c r="AA54" s="22"/>
      <c r="AB54" s="22"/>
      <c r="AC54" s="22"/>
      <c r="AD54" s="32">
        <f>F54+I54+L54+O54+R54+U54+X54+AA54</f>
        <v>0</v>
      </c>
      <c r="AE54" s="32">
        <f>G54+J54+M54+P54+S54+V54+Y54+AB54</f>
        <v>2</v>
      </c>
      <c r="AF54" s="32">
        <v>15</v>
      </c>
      <c r="AG54" s="32">
        <f>AD54*AF54</f>
        <v>0</v>
      </c>
      <c r="AH54" s="32">
        <f>AE54*AF54</f>
        <v>30</v>
      </c>
      <c r="AI54" s="32">
        <f>SUM(AG54:AH54)</f>
        <v>30</v>
      </c>
      <c r="AJ54" s="32">
        <f>AC54+Z54+W54+T54+Q54+N54+K54+H54</f>
        <v>2</v>
      </c>
      <c r="AK54" s="32" t="s">
        <v>20</v>
      </c>
      <c r="AL54" s="21"/>
      <c r="AM54" s="27" t="s">
        <v>301</v>
      </c>
      <c r="AN54" s="21" t="s">
        <v>248</v>
      </c>
    </row>
    <row r="55" spans="1:40" s="24" customFormat="1" ht="12.75">
      <c r="A55" s="70" t="s">
        <v>61</v>
      </c>
      <c r="B55" s="70" t="s">
        <v>254</v>
      </c>
      <c r="C55" s="70">
        <v>3</v>
      </c>
      <c r="D55" s="79" t="s">
        <v>303</v>
      </c>
      <c r="E55" s="76" t="s">
        <v>250</v>
      </c>
      <c r="F55" s="22"/>
      <c r="G55" s="22"/>
      <c r="H55" s="22"/>
      <c r="I55" s="22"/>
      <c r="J55" s="22"/>
      <c r="K55" s="22"/>
      <c r="L55" s="22">
        <v>3</v>
      </c>
      <c r="M55" s="22">
        <v>1</v>
      </c>
      <c r="N55" s="22">
        <v>4</v>
      </c>
      <c r="O55" s="22"/>
      <c r="P55" s="22"/>
      <c r="Q55" s="22"/>
      <c r="R55" s="30"/>
      <c r="S55" s="30"/>
      <c r="T55" s="30"/>
      <c r="U55" s="22"/>
      <c r="V55" s="22"/>
      <c r="W55" s="22"/>
      <c r="X55" s="22"/>
      <c r="Y55" s="22"/>
      <c r="Z55" s="22"/>
      <c r="AA55" s="22"/>
      <c r="AB55" s="22"/>
      <c r="AC55" s="22"/>
      <c r="AD55" s="38">
        <f>F55+I55+L55+O55+R55+U55+X55+AA55</f>
        <v>3</v>
      </c>
      <c r="AE55" s="38">
        <f>G55+J55+M55+P55+S55+V55+Y55+AB55</f>
        <v>1</v>
      </c>
      <c r="AF55" s="38">
        <v>15</v>
      </c>
      <c r="AG55" s="38">
        <f>AD55*AF55</f>
        <v>45</v>
      </c>
      <c r="AH55" s="38">
        <f>AE55*AF55</f>
        <v>15</v>
      </c>
      <c r="AI55" s="38">
        <f>SUM(AG55:AH55)</f>
        <v>60</v>
      </c>
      <c r="AJ55" s="38">
        <f>AC55+Z55+W55+T55+Q55+N55+K55+H55</f>
        <v>4</v>
      </c>
      <c r="AK55" s="38" t="s">
        <v>93</v>
      </c>
      <c r="AL55" s="21"/>
      <c r="AM55" s="45"/>
      <c r="AN55" s="45"/>
    </row>
    <row r="56" spans="1:40" s="75" customFormat="1" ht="12.75">
      <c r="A56" s="56" t="s">
        <v>61</v>
      </c>
      <c r="B56" s="56"/>
      <c r="C56" s="56"/>
      <c r="D56" s="56"/>
      <c r="E56" s="58" t="s">
        <v>9</v>
      </c>
      <c r="F56" s="65">
        <f>SUM(F53:F55)</f>
        <v>2</v>
      </c>
      <c r="G56" s="65">
        <f aca="true" t="shared" si="26" ref="G56:AE56">SUM(G53:G55)</f>
        <v>2</v>
      </c>
      <c r="H56" s="65">
        <f t="shared" si="26"/>
        <v>4</v>
      </c>
      <c r="I56" s="65">
        <f t="shared" si="26"/>
        <v>0</v>
      </c>
      <c r="J56" s="65">
        <f t="shared" si="26"/>
        <v>2</v>
      </c>
      <c r="K56" s="65">
        <f t="shared" si="26"/>
        <v>2</v>
      </c>
      <c r="L56" s="65">
        <f t="shared" si="26"/>
        <v>3</v>
      </c>
      <c r="M56" s="65">
        <f t="shared" si="26"/>
        <v>1</v>
      </c>
      <c r="N56" s="65">
        <f t="shared" si="26"/>
        <v>4</v>
      </c>
      <c r="O56" s="65">
        <f t="shared" si="26"/>
        <v>0</v>
      </c>
      <c r="P56" s="65">
        <f t="shared" si="26"/>
        <v>0</v>
      </c>
      <c r="Q56" s="65">
        <f t="shared" si="26"/>
        <v>0</v>
      </c>
      <c r="R56" s="65">
        <f t="shared" si="26"/>
        <v>0</v>
      </c>
      <c r="S56" s="65">
        <f t="shared" si="26"/>
        <v>0</v>
      </c>
      <c r="T56" s="65">
        <f t="shared" si="26"/>
        <v>0</v>
      </c>
      <c r="U56" s="65">
        <f t="shared" si="26"/>
        <v>0</v>
      </c>
      <c r="V56" s="65">
        <f t="shared" si="26"/>
        <v>0</v>
      </c>
      <c r="W56" s="65">
        <f t="shared" si="26"/>
        <v>0</v>
      </c>
      <c r="X56" s="65">
        <f t="shared" si="26"/>
        <v>0</v>
      </c>
      <c r="Y56" s="65">
        <f t="shared" si="26"/>
        <v>0</v>
      </c>
      <c r="Z56" s="65">
        <f t="shared" si="26"/>
        <v>0</v>
      </c>
      <c r="AA56" s="65">
        <f t="shared" si="26"/>
        <v>0</v>
      </c>
      <c r="AB56" s="65">
        <f t="shared" si="26"/>
        <v>0</v>
      </c>
      <c r="AC56" s="65">
        <f t="shared" si="26"/>
        <v>0</v>
      </c>
      <c r="AD56" s="65">
        <f t="shared" si="26"/>
        <v>5</v>
      </c>
      <c r="AE56" s="65">
        <f t="shared" si="26"/>
        <v>5</v>
      </c>
      <c r="AF56" s="65" t="s">
        <v>68</v>
      </c>
      <c r="AG56" s="65">
        <f>SUM(AG53:AG55)</f>
        <v>75</v>
      </c>
      <c r="AH56" s="65">
        <f>SUM(AH53:AH55)</f>
        <v>75</v>
      </c>
      <c r="AI56" s="65">
        <f>SUM(AI53:AI55)</f>
        <v>150</v>
      </c>
      <c r="AJ56" s="65">
        <f>SUM(AJ53:AJ55)</f>
        <v>10</v>
      </c>
      <c r="AK56" s="65"/>
      <c r="AL56" s="41"/>
      <c r="AM56" s="42"/>
      <c r="AN56" s="43"/>
    </row>
    <row r="57" spans="1:40" s="24" customFormat="1" ht="12.75">
      <c r="A57" s="72" t="s">
        <v>61</v>
      </c>
      <c r="B57" s="72" t="s">
        <v>253</v>
      </c>
      <c r="C57" s="72">
        <v>5</v>
      </c>
      <c r="D57" s="77" t="s">
        <v>304</v>
      </c>
      <c r="E57" s="73" t="s">
        <v>218</v>
      </c>
      <c r="F57" s="22"/>
      <c r="G57" s="22"/>
      <c r="H57" s="22"/>
      <c r="I57" s="22"/>
      <c r="J57" s="22"/>
      <c r="K57" s="22"/>
      <c r="L57" s="22"/>
      <c r="M57" s="22"/>
      <c r="N57" s="22"/>
      <c r="O57" s="22"/>
      <c r="P57" s="22"/>
      <c r="Q57" s="22"/>
      <c r="R57" s="22">
        <v>1</v>
      </c>
      <c r="S57" s="22">
        <v>2</v>
      </c>
      <c r="T57" s="22">
        <v>3</v>
      </c>
      <c r="U57" s="22"/>
      <c r="V57" s="22"/>
      <c r="W57" s="22"/>
      <c r="X57" s="22"/>
      <c r="Y57" s="22"/>
      <c r="Z57" s="22"/>
      <c r="AA57" s="22"/>
      <c r="AB57" s="22"/>
      <c r="AC57" s="22"/>
      <c r="AD57" s="74">
        <f>F57+I57+L57+O57+R57+U57+X57+AA57</f>
        <v>1</v>
      </c>
      <c r="AE57" s="74">
        <f>G57+J57+M57+P57+S57+V57+Y57+AB57</f>
        <v>2</v>
      </c>
      <c r="AF57" s="74">
        <v>15</v>
      </c>
      <c r="AG57" s="74">
        <f>AD57*AF57</f>
        <v>15</v>
      </c>
      <c r="AH57" s="74">
        <f>AE57*AF57</f>
        <v>30</v>
      </c>
      <c r="AI57" s="74">
        <f>SUM(AG57:AH57)</f>
        <v>45</v>
      </c>
      <c r="AJ57" s="74">
        <f>AC57+Z57+W57+T57+Q57+N57+K57+H57</f>
        <v>3</v>
      </c>
      <c r="AK57" s="74" t="s">
        <v>20</v>
      </c>
      <c r="AL57" s="21"/>
      <c r="AM57" s="45"/>
      <c r="AN57" s="45"/>
    </row>
    <row r="58" spans="1:40" s="24" customFormat="1" ht="12.75">
      <c r="A58" s="70" t="s">
        <v>61</v>
      </c>
      <c r="B58" s="70" t="s">
        <v>253</v>
      </c>
      <c r="C58" s="70">
        <v>6</v>
      </c>
      <c r="D58" s="79" t="s">
        <v>305</v>
      </c>
      <c r="E58" s="76" t="s">
        <v>50</v>
      </c>
      <c r="F58" s="22"/>
      <c r="G58" s="22"/>
      <c r="H58" s="22"/>
      <c r="I58" s="22"/>
      <c r="J58" s="22"/>
      <c r="K58" s="22"/>
      <c r="L58" s="22"/>
      <c r="M58" s="22"/>
      <c r="N58" s="22"/>
      <c r="O58" s="22"/>
      <c r="P58" s="22"/>
      <c r="Q58" s="22"/>
      <c r="R58" s="22"/>
      <c r="S58" s="22"/>
      <c r="T58" s="22"/>
      <c r="U58" s="22">
        <v>2</v>
      </c>
      <c r="V58" s="22">
        <v>2</v>
      </c>
      <c r="W58" s="22">
        <v>4</v>
      </c>
      <c r="X58" s="22"/>
      <c r="Y58" s="22"/>
      <c r="Z58" s="22"/>
      <c r="AA58" s="22"/>
      <c r="AB58" s="22"/>
      <c r="AC58" s="22"/>
      <c r="AD58" s="38">
        <f>F58+I58+L58+O58+R58+U58+X58+AA58</f>
        <v>2</v>
      </c>
      <c r="AE58" s="38">
        <f>G58+J58+M58+P58+S58+V58+Y58+AB58</f>
        <v>2</v>
      </c>
      <c r="AF58" s="38">
        <v>15</v>
      </c>
      <c r="AG58" s="38">
        <f>AD58*AF58</f>
        <v>30</v>
      </c>
      <c r="AH58" s="38">
        <f>AE58*AF58</f>
        <v>30</v>
      </c>
      <c r="AI58" s="38">
        <f>SUM(AG58:AH58)</f>
        <v>60</v>
      </c>
      <c r="AJ58" s="38">
        <f>AC58+Z58+W58+T58+Q58+N58+K58+H58</f>
        <v>4</v>
      </c>
      <c r="AK58" s="38" t="s">
        <v>20</v>
      </c>
      <c r="AL58" s="21"/>
      <c r="AM58" s="45"/>
      <c r="AN58" s="45"/>
    </row>
    <row r="59" spans="1:40" s="75" customFormat="1" ht="12.75">
      <c r="A59" s="56" t="s">
        <v>61</v>
      </c>
      <c r="B59" s="56"/>
      <c r="C59" s="56"/>
      <c r="D59" s="56"/>
      <c r="E59" s="59" t="s">
        <v>10</v>
      </c>
      <c r="F59" s="65">
        <f>SUM(F57:F58)</f>
        <v>0</v>
      </c>
      <c r="G59" s="65">
        <f>SUM(G57:G58)</f>
        <v>0</v>
      </c>
      <c r="H59" s="65">
        <f>SUM(H57:H58)</f>
        <v>0</v>
      </c>
      <c r="I59" s="65">
        <f>SUM(I57:I58)</f>
        <v>0</v>
      </c>
      <c r="J59" s="65">
        <f>SUM(J57:J58)</f>
        <v>0</v>
      </c>
      <c r="K59" s="65">
        <f>SUM(K57:K58)</f>
        <v>0</v>
      </c>
      <c r="L59" s="65">
        <f>SUM(L57:L58)</f>
        <v>0</v>
      </c>
      <c r="M59" s="65">
        <f>SUM(M57:M58)</f>
        <v>0</v>
      </c>
      <c r="N59" s="65">
        <f>SUM(N57:N58)</f>
        <v>0</v>
      </c>
      <c r="O59" s="65">
        <f>SUM(O57:O58)</f>
        <v>0</v>
      </c>
      <c r="P59" s="65">
        <f>SUM(P57:P58)</f>
        <v>0</v>
      </c>
      <c r="Q59" s="65">
        <f>SUM(Q57:Q58)</f>
        <v>0</v>
      </c>
      <c r="R59" s="65">
        <f>SUM(R57:R58)</f>
        <v>1</v>
      </c>
      <c r="S59" s="65">
        <f>SUM(S57:S58)</f>
        <v>2</v>
      </c>
      <c r="T59" s="65">
        <f>SUM(T57:T58)</f>
        <v>3</v>
      </c>
      <c r="U59" s="65">
        <f>SUM(U57:U58)</f>
        <v>2</v>
      </c>
      <c r="V59" s="65">
        <f>SUM(V57:V58)</f>
        <v>2</v>
      </c>
      <c r="W59" s="65">
        <f>SUM(W57:W58)</f>
        <v>4</v>
      </c>
      <c r="X59" s="65">
        <f>SUM(X57:X58)</f>
        <v>0</v>
      </c>
      <c r="Y59" s="65">
        <f>SUM(Y57:Y58)</f>
        <v>0</v>
      </c>
      <c r="Z59" s="65">
        <f>SUM(Z57:Z58)</f>
        <v>0</v>
      </c>
      <c r="AA59" s="65">
        <f>SUM(AA57:AA58)</f>
        <v>0</v>
      </c>
      <c r="AB59" s="65">
        <f>SUM(AB57:AB58)</f>
        <v>0</v>
      </c>
      <c r="AC59" s="65">
        <f>SUM(AC57:AC58)</f>
        <v>0</v>
      </c>
      <c r="AD59" s="65">
        <f>SUM(AD57:AD58)</f>
        <v>3</v>
      </c>
      <c r="AE59" s="65">
        <f>SUM(AE57:AE58)</f>
        <v>4</v>
      </c>
      <c r="AF59" s="65" t="s">
        <v>68</v>
      </c>
      <c r="AG59" s="65">
        <f>SUM(AG57:AG58)</f>
        <v>45</v>
      </c>
      <c r="AH59" s="65">
        <f>SUM(AH57:AH58)</f>
        <v>60</v>
      </c>
      <c r="AI59" s="65">
        <f>SUM(AI57:AI58)</f>
        <v>105</v>
      </c>
      <c r="AJ59" s="65">
        <f>SUM(AJ57:AJ58)</f>
        <v>7</v>
      </c>
      <c r="AK59" s="65"/>
      <c r="AL59" s="41"/>
      <c r="AM59" s="42"/>
      <c r="AN59" s="43"/>
    </row>
    <row r="60" spans="1:40" s="24" customFormat="1" ht="12.75">
      <c r="A60" s="72" t="s">
        <v>61</v>
      </c>
      <c r="B60" s="72" t="s">
        <v>92</v>
      </c>
      <c r="C60" s="72">
        <v>2</v>
      </c>
      <c r="D60" s="77" t="s">
        <v>306</v>
      </c>
      <c r="E60" s="73" t="s">
        <v>444</v>
      </c>
      <c r="F60" s="22"/>
      <c r="G60" s="22"/>
      <c r="H60" s="22"/>
      <c r="I60" s="22">
        <v>0</v>
      </c>
      <c r="J60" s="22">
        <v>4</v>
      </c>
      <c r="K60" s="22">
        <v>4</v>
      </c>
      <c r="L60" s="22"/>
      <c r="M60" s="22"/>
      <c r="N60" s="22"/>
      <c r="O60" s="22"/>
      <c r="P60" s="22"/>
      <c r="Q60" s="22"/>
      <c r="R60" s="22"/>
      <c r="S60" s="22"/>
      <c r="T60" s="22"/>
      <c r="U60" s="22"/>
      <c r="V60" s="22"/>
      <c r="W60" s="22"/>
      <c r="X60" s="22"/>
      <c r="Y60" s="22"/>
      <c r="Z60" s="22"/>
      <c r="AA60" s="22"/>
      <c r="AB60" s="22"/>
      <c r="AC60" s="22"/>
      <c r="AD60" s="74">
        <f>F60+I60+L60+O60+R60+U60+X60+AA60</f>
        <v>0</v>
      </c>
      <c r="AE60" s="74">
        <f>G60+J60+M60+P60+S60+V60+Y60+AB60</f>
        <v>4</v>
      </c>
      <c r="AF60" s="74">
        <v>15</v>
      </c>
      <c r="AG60" s="74">
        <f>AD60*AF60</f>
        <v>0</v>
      </c>
      <c r="AH60" s="74">
        <f>AE60*AF60</f>
        <v>60</v>
      </c>
      <c r="AI60" s="74">
        <f>SUM(AG60:AH60)</f>
        <v>60</v>
      </c>
      <c r="AJ60" s="74">
        <f>AC60+Z60+W60+T60+Q60+N60+K60+H60</f>
        <v>4</v>
      </c>
      <c r="AK60" s="74" t="s">
        <v>20</v>
      </c>
      <c r="AL60" s="21"/>
      <c r="AM60" s="21"/>
      <c r="AN60" s="45"/>
    </row>
    <row r="61" spans="1:40" s="24" customFormat="1" ht="12.75">
      <c r="A61" s="37" t="s">
        <v>61</v>
      </c>
      <c r="B61" s="37" t="s">
        <v>94</v>
      </c>
      <c r="C61" s="37">
        <v>3</v>
      </c>
      <c r="D61" s="55" t="s">
        <v>307</v>
      </c>
      <c r="E61" s="23" t="s">
        <v>217</v>
      </c>
      <c r="F61" s="22"/>
      <c r="G61" s="22"/>
      <c r="H61" s="22"/>
      <c r="I61" s="22"/>
      <c r="J61" s="22"/>
      <c r="K61" s="22"/>
      <c r="L61" s="22">
        <v>0</v>
      </c>
      <c r="M61" s="22">
        <v>4</v>
      </c>
      <c r="N61" s="22">
        <v>4</v>
      </c>
      <c r="O61" s="22"/>
      <c r="P61" s="22"/>
      <c r="Q61" s="22"/>
      <c r="R61" s="22"/>
      <c r="S61" s="22"/>
      <c r="T61" s="22"/>
      <c r="U61" s="22"/>
      <c r="V61" s="22"/>
      <c r="W61" s="22"/>
      <c r="X61" s="22"/>
      <c r="Y61" s="22"/>
      <c r="Z61" s="22"/>
      <c r="AA61" s="22"/>
      <c r="AB61" s="22"/>
      <c r="AC61" s="22"/>
      <c r="AD61" s="32">
        <f>F61+I61+L61+O61+R61+U61+X61+AA61</f>
        <v>0</v>
      </c>
      <c r="AE61" s="32">
        <f>G61+J61+M61+P61+S61+V61+Y61+AB61</f>
        <v>4</v>
      </c>
      <c r="AF61" s="32">
        <v>15</v>
      </c>
      <c r="AG61" s="32">
        <f>AD61*AF61</f>
        <v>0</v>
      </c>
      <c r="AH61" s="32">
        <f>AE61*AF61</f>
        <v>60</v>
      </c>
      <c r="AI61" s="32">
        <f>SUM(AG61:AH61)</f>
        <v>60</v>
      </c>
      <c r="AJ61" s="32">
        <f>AC61+Z61+W61+T61+Q61+N61+K61+H61</f>
        <v>4</v>
      </c>
      <c r="AK61" s="32" t="s">
        <v>20</v>
      </c>
      <c r="AL61" s="21"/>
      <c r="AM61" s="27" t="s">
        <v>306</v>
      </c>
      <c r="AN61" s="21" t="s">
        <v>444</v>
      </c>
    </row>
    <row r="62" spans="1:40" s="24" customFormat="1" ht="12.75">
      <c r="A62" s="70" t="s">
        <v>61</v>
      </c>
      <c r="B62" s="70" t="s">
        <v>252</v>
      </c>
      <c r="C62" s="70">
        <v>1</v>
      </c>
      <c r="D62" s="79" t="s">
        <v>308</v>
      </c>
      <c r="E62" s="76" t="s">
        <v>166</v>
      </c>
      <c r="F62" s="22">
        <v>2</v>
      </c>
      <c r="G62" s="22">
        <v>0</v>
      </c>
      <c r="H62" s="22">
        <v>2</v>
      </c>
      <c r="I62" s="22"/>
      <c r="J62" s="22"/>
      <c r="K62" s="22"/>
      <c r="L62" s="22"/>
      <c r="M62" s="22"/>
      <c r="N62" s="22"/>
      <c r="O62" s="30"/>
      <c r="P62" s="30"/>
      <c r="Q62" s="30"/>
      <c r="R62" s="22"/>
      <c r="S62" s="22"/>
      <c r="T62" s="22"/>
      <c r="U62" s="22"/>
      <c r="V62" s="22"/>
      <c r="W62" s="22"/>
      <c r="X62" s="22"/>
      <c r="Y62" s="22"/>
      <c r="Z62" s="22"/>
      <c r="AA62" s="22"/>
      <c r="AB62" s="22"/>
      <c r="AC62" s="22"/>
      <c r="AD62" s="38">
        <f>F62+I62+L62+O62+R62+U62+X62+AA62</f>
        <v>2</v>
      </c>
      <c r="AE62" s="38">
        <f>G62+J62+M62+P62+S62+V62+Y62+AB62</f>
        <v>0</v>
      </c>
      <c r="AF62" s="38">
        <v>15</v>
      </c>
      <c r="AG62" s="38">
        <f>AD62*AF62</f>
        <v>30</v>
      </c>
      <c r="AH62" s="38">
        <f>AE62*AF62</f>
        <v>0</v>
      </c>
      <c r="AI62" s="38">
        <f>SUM(AG62:AH62)</f>
        <v>30</v>
      </c>
      <c r="AJ62" s="38">
        <f>AC62+Z62+W62+T62+Q62+N62+K62+H62</f>
        <v>2</v>
      </c>
      <c r="AK62" s="38" t="s">
        <v>93</v>
      </c>
      <c r="AL62" s="21"/>
      <c r="AM62" s="45"/>
      <c r="AN62" s="45"/>
    </row>
    <row r="63" spans="1:40" s="75" customFormat="1" ht="12.75">
      <c r="A63" s="56" t="s">
        <v>61</v>
      </c>
      <c r="B63" s="56"/>
      <c r="C63" s="56"/>
      <c r="D63" s="56"/>
      <c r="E63" s="58" t="s">
        <v>11</v>
      </c>
      <c r="F63" s="65">
        <f>SUM(F60:F62)</f>
        <v>2</v>
      </c>
      <c r="G63" s="65">
        <f aca="true" t="shared" si="27" ref="G63:AE63">SUM(G60:G62)</f>
        <v>0</v>
      </c>
      <c r="H63" s="65">
        <f t="shared" si="27"/>
        <v>2</v>
      </c>
      <c r="I63" s="65">
        <f t="shared" si="27"/>
        <v>0</v>
      </c>
      <c r="J63" s="65">
        <f t="shared" si="27"/>
        <v>4</v>
      </c>
      <c r="K63" s="65">
        <f t="shared" si="27"/>
        <v>4</v>
      </c>
      <c r="L63" s="65">
        <f t="shared" si="27"/>
        <v>0</v>
      </c>
      <c r="M63" s="65">
        <f t="shared" si="27"/>
        <v>4</v>
      </c>
      <c r="N63" s="65">
        <f t="shared" si="27"/>
        <v>4</v>
      </c>
      <c r="O63" s="65">
        <f t="shared" si="27"/>
        <v>0</v>
      </c>
      <c r="P63" s="65">
        <f t="shared" si="27"/>
        <v>0</v>
      </c>
      <c r="Q63" s="65">
        <f t="shared" si="27"/>
        <v>0</v>
      </c>
      <c r="R63" s="65">
        <f t="shared" si="27"/>
        <v>0</v>
      </c>
      <c r="S63" s="65">
        <f t="shared" si="27"/>
        <v>0</v>
      </c>
      <c r="T63" s="65">
        <f t="shared" si="27"/>
        <v>0</v>
      </c>
      <c r="U63" s="65">
        <f t="shared" si="27"/>
        <v>0</v>
      </c>
      <c r="V63" s="65">
        <f t="shared" si="27"/>
        <v>0</v>
      </c>
      <c r="W63" s="65">
        <f t="shared" si="27"/>
        <v>0</v>
      </c>
      <c r="X63" s="65">
        <f t="shared" si="27"/>
        <v>0</v>
      </c>
      <c r="Y63" s="65">
        <f t="shared" si="27"/>
        <v>0</v>
      </c>
      <c r="Z63" s="65">
        <f t="shared" si="27"/>
        <v>0</v>
      </c>
      <c r="AA63" s="65">
        <f t="shared" si="27"/>
        <v>0</v>
      </c>
      <c r="AB63" s="65">
        <f t="shared" si="27"/>
        <v>0</v>
      </c>
      <c r="AC63" s="65">
        <f t="shared" si="27"/>
        <v>0</v>
      </c>
      <c r="AD63" s="65">
        <f t="shared" si="27"/>
        <v>2</v>
      </c>
      <c r="AE63" s="65">
        <f t="shared" si="27"/>
        <v>8</v>
      </c>
      <c r="AF63" s="65" t="s">
        <v>68</v>
      </c>
      <c r="AG63" s="65">
        <f>SUM(AG60:AG62)</f>
        <v>30</v>
      </c>
      <c r="AH63" s="65">
        <f>SUM(AH60:AH62)</f>
        <v>120</v>
      </c>
      <c r="AI63" s="65">
        <f>SUM(AI60:AI62)</f>
        <v>150</v>
      </c>
      <c r="AJ63" s="65">
        <f>SUM(AJ60:AJ62)</f>
        <v>10</v>
      </c>
      <c r="AK63" s="65"/>
      <c r="AL63" s="41"/>
      <c r="AM63" s="42"/>
      <c r="AN63" s="43"/>
    </row>
    <row r="64" spans="1:40" s="75" customFormat="1" ht="12.75">
      <c r="A64" s="60" t="s">
        <v>61</v>
      </c>
      <c r="B64" s="60"/>
      <c r="C64" s="60"/>
      <c r="D64" s="60"/>
      <c r="E64" s="58" t="s">
        <v>67</v>
      </c>
      <c r="F64" s="66">
        <f>F63+F59+F56+F52+F48+F43+F38+F29+F26+F17+F11</f>
        <v>13</v>
      </c>
      <c r="G64" s="66">
        <f>G63+G59+G56+G52+G48+G43+G38+G29+G26+G17+G11</f>
        <v>14</v>
      </c>
      <c r="H64" s="66">
        <f>H63+H59+H56+H52+H48+H43+H38+H29+H26+H17+H11</f>
        <v>27</v>
      </c>
      <c r="I64" s="66">
        <f>I63+I59+I56+I52+I48+I43+I38+I29+I26+I17+I11</f>
        <v>10</v>
      </c>
      <c r="J64" s="66">
        <f>J63+J59+J56+J52+J48+J43+J38+J29+J26+J17+J11</f>
        <v>20</v>
      </c>
      <c r="K64" s="66">
        <f>K63+K59+K56+K52+K48+K43+K38+K29+K26+K17+K11</f>
        <v>30</v>
      </c>
      <c r="L64" s="66">
        <f>L63+L59+L56+L52+L48+L43+L38+L29+L26+L17+L11</f>
        <v>13</v>
      </c>
      <c r="M64" s="66">
        <f>M63+M59+M56+M52+M48+M43+M38+M29+M26+M17+M11</f>
        <v>19</v>
      </c>
      <c r="N64" s="66">
        <f>N63+N59+N56+N52+N48+N43+N38+N29+N26+N17+N11</f>
        <v>32</v>
      </c>
      <c r="O64" s="66">
        <f>O63+O59+O56+O52+O48+O43+O38+O29+O26+O17+O11</f>
        <v>4</v>
      </c>
      <c r="P64" s="66">
        <f>P63+P59+P56+P52+P48+P43+P38+P29+P26+P17+P11</f>
        <v>6</v>
      </c>
      <c r="Q64" s="66">
        <f>Q63+Q59+Q56+Q52+Q48+Q43+Q38+Q29+Q26+Q17+Q11</f>
        <v>10</v>
      </c>
      <c r="R64" s="66">
        <f>R63+R59+R56+R52+R48+R43+R38+R29+R26+R17+R11</f>
        <v>3</v>
      </c>
      <c r="S64" s="66">
        <f>S63+S59+S56+S52+S48+S43+S38+S29+S26+S17+S11</f>
        <v>8</v>
      </c>
      <c r="T64" s="66">
        <f>T63+T59+T56+T52+T48+T43+T38+T29+T26+T17+T11</f>
        <v>11</v>
      </c>
      <c r="U64" s="66">
        <f>U63+U59+U56+U52+U48+U43+U38+U29+U26+U17+U11</f>
        <v>8</v>
      </c>
      <c r="V64" s="66">
        <f>V63+V59+V56+V52+V48+V43+V38+V29+V26+V17+V11</f>
        <v>7</v>
      </c>
      <c r="W64" s="66">
        <f>W63+W59+W56+W52+W48+W43+W38+W29+W26+W17+W11</f>
        <v>15</v>
      </c>
      <c r="X64" s="66">
        <f>X63+X59+X56+X52+X48+X43+X38+X29+X26+X17+X11</f>
        <v>5</v>
      </c>
      <c r="Y64" s="66">
        <f>Y63+Y59+Y56+Y52+Y48+Y43+Y38+Y29+Y26+Y17+Y11</f>
        <v>4</v>
      </c>
      <c r="Z64" s="66">
        <f>Z63+Z59+Z56+Z52+Z48+Z43+Z38+Z29+Z26+Z17+Z11</f>
        <v>9</v>
      </c>
      <c r="AA64" s="66">
        <f>AA63+AA59+AA56+AA52+AA48+AA43+AA38+AA29+AA26+AA17+AA11</f>
        <v>2</v>
      </c>
      <c r="AB64" s="66">
        <f>AB63+AB59+AB56+AB52+AB48+AB43+AB38+AB29+AB26+AB17+AB11</f>
        <v>0</v>
      </c>
      <c r="AC64" s="66">
        <f>AC63+AC59+AC56+AC52+AC48+AC43+AC38+AC29+AC26+AC17+AC11</f>
        <v>2</v>
      </c>
      <c r="AD64" s="65" t="s">
        <v>68</v>
      </c>
      <c r="AE64" s="65" t="s">
        <v>68</v>
      </c>
      <c r="AF64" s="65" t="s">
        <v>68</v>
      </c>
      <c r="AG64" s="66">
        <f>AG63+AG59+AG56+AG52+AG48+AG43+AG38+AG29+AG26+AG17+AG11</f>
        <v>870</v>
      </c>
      <c r="AH64" s="66">
        <f>AH63+AH59+AH56+AH52+AH48+AH43+AH38+AH29+AH26+AH17+AH11</f>
        <v>1170</v>
      </c>
      <c r="AI64" s="66">
        <f>AI63+AI59+AI56+AI52+AI48+AI43+AI38+AI29+AI26+AI17+AI11</f>
        <v>2040</v>
      </c>
      <c r="AJ64" s="66">
        <f>AJ63+AJ59+AJ56+AJ52+AJ48+AJ43+AJ38+AJ29+AJ26+AJ17+AJ11</f>
        <v>136</v>
      </c>
      <c r="AK64" s="66"/>
      <c r="AL64" s="57"/>
      <c r="AM64" s="43"/>
      <c r="AN64" s="43"/>
    </row>
    <row r="65" spans="1:40" s="24" customFormat="1" ht="12.75">
      <c r="A65" s="72" t="s">
        <v>61</v>
      </c>
      <c r="B65" s="72" t="s">
        <v>254</v>
      </c>
      <c r="C65" s="72">
        <v>3</v>
      </c>
      <c r="D65" s="77" t="s">
        <v>309</v>
      </c>
      <c r="E65" s="73" t="s">
        <v>204</v>
      </c>
      <c r="F65" s="22"/>
      <c r="G65" s="22"/>
      <c r="H65" s="22"/>
      <c r="I65" s="22"/>
      <c r="J65" s="22"/>
      <c r="K65" s="22"/>
      <c r="L65" s="22">
        <v>0</v>
      </c>
      <c r="M65" s="22">
        <v>4</v>
      </c>
      <c r="N65" s="22">
        <v>7</v>
      </c>
      <c r="O65" s="22"/>
      <c r="P65" s="22"/>
      <c r="Q65" s="22"/>
      <c r="R65" s="22"/>
      <c r="S65" s="22"/>
      <c r="T65" s="22"/>
      <c r="U65" s="22"/>
      <c r="V65" s="22"/>
      <c r="W65" s="22"/>
      <c r="X65" s="22"/>
      <c r="Y65" s="22"/>
      <c r="Z65" s="22"/>
      <c r="AA65" s="22"/>
      <c r="AB65" s="22"/>
      <c r="AC65" s="22"/>
      <c r="AD65" s="74">
        <f>F65+I65+L65+O65+R65+U65+X65+AA65</f>
        <v>0</v>
      </c>
      <c r="AE65" s="74">
        <f>G65+J65+M65+P65+S65+V65+Y65+AB65</f>
        <v>4</v>
      </c>
      <c r="AF65" s="74">
        <v>15</v>
      </c>
      <c r="AG65" s="74">
        <f>AD65*AF65</f>
        <v>0</v>
      </c>
      <c r="AH65" s="74">
        <f>AE65*AF65</f>
        <v>60</v>
      </c>
      <c r="AI65" s="74">
        <f>SUM(AG65:AH65)</f>
        <v>60</v>
      </c>
      <c r="AJ65" s="74">
        <f>AC65+Z65+W65+T65+Q65+N65+K65+H65</f>
        <v>7</v>
      </c>
      <c r="AK65" s="74" t="s">
        <v>20</v>
      </c>
      <c r="AL65" s="132" t="s">
        <v>51</v>
      </c>
      <c r="AM65" s="21"/>
      <c r="AN65" s="45"/>
    </row>
    <row r="66" spans="1:40" s="24" customFormat="1" ht="12.75">
      <c r="A66" s="70" t="s">
        <v>61</v>
      </c>
      <c r="B66" s="70" t="s">
        <v>94</v>
      </c>
      <c r="C66" s="70">
        <v>4</v>
      </c>
      <c r="D66" s="79" t="s">
        <v>310</v>
      </c>
      <c r="E66" s="76" t="s">
        <v>205</v>
      </c>
      <c r="F66" s="22"/>
      <c r="G66" s="22"/>
      <c r="H66" s="22"/>
      <c r="I66" s="22"/>
      <c r="J66" s="22"/>
      <c r="K66" s="22"/>
      <c r="L66" s="22"/>
      <c r="M66" s="22"/>
      <c r="N66" s="22"/>
      <c r="O66" s="22">
        <v>0</v>
      </c>
      <c r="P66" s="22">
        <v>4</v>
      </c>
      <c r="Q66" s="22">
        <v>6</v>
      </c>
      <c r="R66" s="22"/>
      <c r="S66" s="22"/>
      <c r="T66" s="22"/>
      <c r="U66" s="22"/>
      <c r="V66" s="22"/>
      <c r="W66" s="22"/>
      <c r="X66" s="22"/>
      <c r="Y66" s="22"/>
      <c r="Z66" s="22"/>
      <c r="AA66" s="22"/>
      <c r="AB66" s="22"/>
      <c r="AC66" s="22"/>
      <c r="AD66" s="38">
        <f>F66+I66+L66+O66+R66+U66+X66+AA66</f>
        <v>0</v>
      </c>
      <c r="AE66" s="38">
        <f>G66+J66+M66+P66+S66+V66+Y66+AB66</f>
        <v>4</v>
      </c>
      <c r="AF66" s="38">
        <v>15</v>
      </c>
      <c r="AG66" s="38">
        <f>AD66*AF66</f>
        <v>0</v>
      </c>
      <c r="AH66" s="38">
        <f>AE66*AF66</f>
        <v>60</v>
      </c>
      <c r="AI66" s="38">
        <f>SUM(AG66:AH66)</f>
        <v>60</v>
      </c>
      <c r="AJ66" s="38">
        <f>AC66+Z66+W66+T66+Q66+N66+K66+H66</f>
        <v>6</v>
      </c>
      <c r="AK66" s="38" t="s">
        <v>20</v>
      </c>
      <c r="AL66" s="132"/>
      <c r="AM66" s="27" t="s">
        <v>309</v>
      </c>
      <c r="AN66" s="21" t="s">
        <v>204</v>
      </c>
    </row>
    <row r="67" spans="1:40" s="75" customFormat="1" ht="12.75">
      <c r="A67" s="56" t="s">
        <v>61</v>
      </c>
      <c r="B67" s="56"/>
      <c r="C67" s="56"/>
      <c r="D67" s="56"/>
      <c r="E67" s="58" t="s">
        <v>65</v>
      </c>
      <c r="F67" s="65">
        <f>SUM(F65:F66)</f>
        <v>0</v>
      </c>
      <c r="G67" s="65">
        <f aca="true" t="shared" si="28" ref="G67:AE67">SUM(G65:G66)</f>
        <v>0</v>
      </c>
      <c r="H67" s="65">
        <f t="shared" si="28"/>
        <v>0</v>
      </c>
      <c r="I67" s="65">
        <f t="shared" si="28"/>
        <v>0</v>
      </c>
      <c r="J67" s="65">
        <f t="shared" si="28"/>
        <v>0</v>
      </c>
      <c r="K67" s="65">
        <f t="shared" si="28"/>
        <v>0</v>
      </c>
      <c r="L67" s="65">
        <f t="shared" si="28"/>
        <v>0</v>
      </c>
      <c r="M67" s="65">
        <f t="shared" si="28"/>
        <v>4</v>
      </c>
      <c r="N67" s="65">
        <f t="shared" si="28"/>
        <v>7</v>
      </c>
      <c r="O67" s="65">
        <f t="shared" si="28"/>
        <v>0</v>
      </c>
      <c r="P67" s="65">
        <f t="shared" si="28"/>
        <v>4</v>
      </c>
      <c r="Q67" s="65">
        <f t="shared" si="28"/>
        <v>6</v>
      </c>
      <c r="R67" s="65">
        <f t="shared" si="28"/>
        <v>0</v>
      </c>
      <c r="S67" s="65">
        <f t="shared" si="28"/>
        <v>0</v>
      </c>
      <c r="T67" s="65">
        <f t="shared" si="28"/>
        <v>0</v>
      </c>
      <c r="U67" s="65">
        <f t="shared" si="28"/>
        <v>0</v>
      </c>
      <c r="V67" s="65">
        <f t="shared" si="28"/>
        <v>0</v>
      </c>
      <c r="W67" s="65">
        <f t="shared" si="28"/>
        <v>0</v>
      </c>
      <c r="X67" s="65">
        <f t="shared" si="28"/>
        <v>0</v>
      </c>
      <c r="Y67" s="65">
        <f t="shared" si="28"/>
        <v>0</v>
      </c>
      <c r="Z67" s="65">
        <f t="shared" si="28"/>
        <v>0</v>
      </c>
      <c r="AA67" s="65">
        <f t="shared" si="28"/>
        <v>0</v>
      </c>
      <c r="AB67" s="65">
        <f t="shared" si="28"/>
        <v>0</v>
      </c>
      <c r="AC67" s="65">
        <f t="shared" si="28"/>
        <v>0</v>
      </c>
      <c r="AD67" s="65">
        <f t="shared" si="28"/>
        <v>0</v>
      </c>
      <c r="AE67" s="65">
        <f t="shared" si="28"/>
        <v>8</v>
      </c>
      <c r="AF67" s="65" t="s">
        <v>68</v>
      </c>
      <c r="AG67" s="65">
        <f>SUM(AG65:AG66)</f>
        <v>0</v>
      </c>
      <c r="AH67" s="65">
        <f>SUM(AH65:AH66)</f>
        <v>120</v>
      </c>
      <c r="AI67" s="65">
        <f>SUM(AI65:AI66)</f>
        <v>120</v>
      </c>
      <c r="AJ67" s="65">
        <f>SUM(AJ65:AJ66)</f>
        <v>13</v>
      </c>
      <c r="AK67" s="65"/>
      <c r="AL67" s="132"/>
      <c r="AM67" s="81"/>
      <c r="AN67" s="43"/>
    </row>
    <row r="68" spans="1:40" s="24" customFormat="1" ht="12.75">
      <c r="A68" s="72" t="s">
        <v>61</v>
      </c>
      <c r="B68" s="72" t="s">
        <v>95</v>
      </c>
      <c r="C68" s="72">
        <v>6</v>
      </c>
      <c r="D68" s="77" t="s">
        <v>311</v>
      </c>
      <c r="E68" s="73" t="s">
        <v>207</v>
      </c>
      <c r="F68" s="22"/>
      <c r="G68" s="22"/>
      <c r="H68" s="22"/>
      <c r="I68" s="22"/>
      <c r="J68" s="22"/>
      <c r="K68" s="22"/>
      <c r="L68" s="22"/>
      <c r="M68" s="22"/>
      <c r="N68" s="22"/>
      <c r="O68" s="22"/>
      <c r="P68" s="22"/>
      <c r="Q68" s="22"/>
      <c r="R68" s="22"/>
      <c r="S68" s="22"/>
      <c r="T68" s="22"/>
      <c r="U68" s="22">
        <v>0</v>
      </c>
      <c r="V68" s="22">
        <v>4</v>
      </c>
      <c r="W68" s="22">
        <v>7</v>
      </c>
      <c r="X68" s="22"/>
      <c r="Y68" s="22"/>
      <c r="Z68" s="22"/>
      <c r="AA68" s="22"/>
      <c r="AB68" s="22"/>
      <c r="AC68" s="22"/>
      <c r="AD68" s="74">
        <f>F68+I68+L68+O68+R68+U68+X68+AA68</f>
        <v>0</v>
      </c>
      <c r="AE68" s="74">
        <f>G68+J68+M68+P68+S68+V68+Y68+AB68</f>
        <v>4</v>
      </c>
      <c r="AF68" s="74">
        <v>15</v>
      </c>
      <c r="AG68" s="74">
        <f>AD68*AF68</f>
        <v>0</v>
      </c>
      <c r="AH68" s="74">
        <f>AE68*AF68</f>
        <v>60</v>
      </c>
      <c r="AI68" s="74">
        <f>SUM(AG68:AH68)</f>
        <v>60</v>
      </c>
      <c r="AJ68" s="74">
        <f>AC68+Z68+W68+T68+Q68+N68+K68+H68</f>
        <v>7</v>
      </c>
      <c r="AK68" s="74" t="s">
        <v>20</v>
      </c>
      <c r="AL68" s="133"/>
      <c r="AM68" s="49"/>
      <c r="AN68" s="45"/>
    </row>
    <row r="69" spans="1:40" s="24" customFormat="1" ht="12.75">
      <c r="A69" s="70" t="s">
        <v>61</v>
      </c>
      <c r="B69" s="70" t="s">
        <v>96</v>
      </c>
      <c r="C69" s="70">
        <v>7</v>
      </c>
      <c r="D69" s="79" t="s">
        <v>312</v>
      </c>
      <c r="E69" s="76" t="s">
        <v>206</v>
      </c>
      <c r="F69" s="22"/>
      <c r="G69" s="22"/>
      <c r="H69" s="22"/>
      <c r="I69" s="22"/>
      <c r="J69" s="22"/>
      <c r="K69" s="22"/>
      <c r="L69" s="22"/>
      <c r="M69" s="22"/>
      <c r="N69" s="22"/>
      <c r="O69" s="22"/>
      <c r="P69" s="22"/>
      <c r="Q69" s="22"/>
      <c r="R69" s="22"/>
      <c r="S69" s="22"/>
      <c r="T69" s="22"/>
      <c r="U69" s="22"/>
      <c r="V69" s="22"/>
      <c r="W69" s="22"/>
      <c r="X69" s="22">
        <v>0</v>
      </c>
      <c r="Y69" s="22">
        <v>4</v>
      </c>
      <c r="Z69" s="22">
        <v>6</v>
      </c>
      <c r="AA69" s="22"/>
      <c r="AB69" s="22"/>
      <c r="AC69" s="22"/>
      <c r="AD69" s="38">
        <f>F69+I69+L69+O69+R69+U69+X69+AA69</f>
        <v>0</v>
      </c>
      <c r="AE69" s="38">
        <f>G69+J69+M69+P69+S69+V69+Y69+AB69</f>
        <v>4</v>
      </c>
      <c r="AF69" s="38">
        <v>15</v>
      </c>
      <c r="AG69" s="38">
        <f>AD69*AF69</f>
        <v>0</v>
      </c>
      <c r="AH69" s="38">
        <f>AE69*AF69</f>
        <v>60</v>
      </c>
      <c r="AI69" s="38">
        <f>SUM(AG69:AH69)</f>
        <v>60</v>
      </c>
      <c r="AJ69" s="38">
        <f>AC69+Z69+W69+T69+Q69+N69+K69+H69</f>
        <v>6</v>
      </c>
      <c r="AK69" s="38" t="s">
        <v>20</v>
      </c>
      <c r="AL69" s="133"/>
      <c r="AM69" s="27" t="s">
        <v>311</v>
      </c>
      <c r="AN69" s="21" t="s">
        <v>207</v>
      </c>
    </row>
    <row r="70" spans="1:40" s="75" customFormat="1" ht="12.75">
      <c r="A70" s="56" t="s">
        <v>61</v>
      </c>
      <c r="B70" s="56"/>
      <c r="C70" s="56"/>
      <c r="D70" s="56"/>
      <c r="E70" s="58" t="s">
        <v>122</v>
      </c>
      <c r="F70" s="65">
        <f>SUM(F68:F69)</f>
        <v>0</v>
      </c>
      <c r="G70" s="65">
        <f>SUM(G68:G69)</f>
        <v>0</v>
      </c>
      <c r="H70" s="65">
        <f>SUM(H68:H69)</f>
        <v>0</v>
      </c>
      <c r="I70" s="65">
        <f>SUM(I68:I69)</f>
        <v>0</v>
      </c>
      <c r="J70" s="65">
        <f>SUM(J68:J69)</f>
        <v>0</v>
      </c>
      <c r="K70" s="65">
        <f>SUM(K68:K69)</f>
        <v>0</v>
      </c>
      <c r="L70" s="65">
        <f>SUM(L68:L69)</f>
        <v>0</v>
      </c>
      <c r="M70" s="65">
        <f>SUM(M68:M69)</f>
        <v>0</v>
      </c>
      <c r="N70" s="65">
        <f>SUM(N68:N69)</f>
        <v>0</v>
      </c>
      <c r="O70" s="65">
        <f>SUM(O68:O69)</f>
        <v>0</v>
      </c>
      <c r="P70" s="65">
        <f>SUM(P68:P69)</f>
        <v>0</v>
      </c>
      <c r="Q70" s="65">
        <f>SUM(Q68:Q69)</f>
        <v>0</v>
      </c>
      <c r="R70" s="65">
        <f>SUM(R68:R69)</f>
        <v>0</v>
      </c>
      <c r="S70" s="65">
        <f>SUM(S68:S69)</f>
        <v>0</v>
      </c>
      <c r="T70" s="65">
        <f>SUM(T68:T69)</f>
        <v>0</v>
      </c>
      <c r="U70" s="65">
        <f>SUM(U68:U69)</f>
        <v>0</v>
      </c>
      <c r="V70" s="65">
        <f>SUM(V68:V69)</f>
        <v>4</v>
      </c>
      <c r="W70" s="65">
        <f>SUM(W68:W69)</f>
        <v>7</v>
      </c>
      <c r="X70" s="65">
        <f>SUM(X68:X69)</f>
        <v>0</v>
      </c>
      <c r="Y70" s="65">
        <f>SUM(Y68:Y69)</f>
        <v>4</v>
      </c>
      <c r="Z70" s="65">
        <f>SUM(Z68:Z69)</f>
        <v>6</v>
      </c>
      <c r="AA70" s="65">
        <f>SUM(AA68:AA69)</f>
        <v>0</v>
      </c>
      <c r="AB70" s="65">
        <f>SUM(AB68:AB69)</f>
        <v>0</v>
      </c>
      <c r="AC70" s="65">
        <f>SUM(AC68:AC69)</f>
        <v>0</v>
      </c>
      <c r="AD70" s="65">
        <f>SUM(AD68:AD69)</f>
        <v>0</v>
      </c>
      <c r="AE70" s="65">
        <f>SUM(AE68:AE69)</f>
        <v>8</v>
      </c>
      <c r="AF70" s="65" t="s">
        <v>68</v>
      </c>
      <c r="AG70" s="65">
        <f>SUM(AG68:AG69)</f>
        <v>0</v>
      </c>
      <c r="AH70" s="65">
        <f>SUM(AH68:AH69)</f>
        <v>120</v>
      </c>
      <c r="AI70" s="65">
        <f>SUM(AI68:AI69)</f>
        <v>120</v>
      </c>
      <c r="AJ70" s="65">
        <f>SUM(AJ68:AJ69)</f>
        <v>13</v>
      </c>
      <c r="AK70" s="65"/>
      <c r="AL70" s="133"/>
      <c r="AM70" s="81"/>
      <c r="AN70" s="43"/>
    </row>
    <row r="71" spans="1:40" s="24" customFormat="1" ht="12.75">
      <c r="A71" s="72" t="s">
        <v>61</v>
      </c>
      <c r="B71" s="72" t="s">
        <v>253</v>
      </c>
      <c r="C71" s="72">
        <v>6</v>
      </c>
      <c r="D71" s="77" t="s">
        <v>313</v>
      </c>
      <c r="E71" s="78" t="s">
        <v>219</v>
      </c>
      <c r="F71" s="26"/>
      <c r="G71" s="26"/>
      <c r="H71" s="26"/>
      <c r="I71" s="26"/>
      <c r="J71" s="26"/>
      <c r="K71" s="26"/>
      <c r="L71" s="26"/>
      <c r="M71" s="26"/>
      <c r="N71" s="26"/>
      <c r="O71" s="26"/>
      <c r="P71" s="26"/>
      <c r="Q71" s="26"/>
      <c r="R71" s="22"/>
      <c r="S71" s="22"/>
      <c r="T71" s="22"/>
      <c r="U71" s="22">
        <v>0</v>
      </c>
      <c r="V71" s="22">
        <v>4</v>
      </c>
      <c r="W71" s="22">
        <v>7</v>
      </c>
      <c r="X71" s="22"/>
      <c r="Y71" s="22"/>
      <c r="Z71" s="22"/>
      <c r="AA71" s="22"/>
      <c r="AB71" s="22"/>
      <c r="AC71" s="22"/>
      <c r="AD71" s="74">
        <f>F71+I71+L71+O71+R71+U71+X71+AA71</f>
        <v>0</v>
      </c>
      <c r="AE71" s="74">
        <f>G71+J71+M71+P71+S71+V71+Y71+AB71</f>
        <v>4</v>
      </c>
      <c r="AF71" s="74">
        <v>15</v>
      </c>
      <c r="AG71" s="74">
        <f>AD71*AF71</f>
        <v>0</v>
      </c>
      <c r="AH71" s="74">
        <f>AE71*AF71</f>
        <v>60</v>
      </c>
      <c r="AI71" s="74">
        <f>SUM(AG71:AH71)</f>
        <v>60</v>
      </c>
      <c r="AJ71" s="74">
        <f>AC71+Z71+W71+T71+Q71+N71+K71+H71</f>
        <v>7</v>
      </c>
      <c r="AK71" s="74" t="s">
        <v>20</v>
      </c>
      <c r="AL71" s="133"/>
      <c r="AM71" s="45"/>
      <c r="AN71" s="45"/>
    </row>
    <row r="72" spans="1:40" s="24" customFormat="1" ht="12.75">
      <c r="A72" s="70" t="s">
        <v>61</v>
      </c>
      <c r="B72" s="70" t="s">
        <v>96</v>
      </c>
      <c r="C72" s="70">
        <v>7</v>
      </c>
      <c r="D72" s="79" t="s">
        <v>314</v>
      </c>
      <c r="E72" s="71" t="s">
        <v>220</v>
      </c>
      <c r="F72" s="26"/>
      <c r="G72" s="26"/>
      <c r="H72" s="26"/>
      <c r="I72" s="26"/>
      <c r="J72" s="26"/>
      <c r="K72" s="26"/>
      <c r="L72" s="26"/>
      <c r="M72" s="26"/>
      <c r="N72" s="26"/>
      <c r="O72" s="26"/>
      <c r="P72" s="26"/>
      <c r="Q72" s="26"/>
      <c r="R72" s="22"/>
      <c r="S72" s="22"/>
      <c r="T72" s="22"/>
      <c r="U72" s="22"/>
      <c r="V72" s="22"/>
      <c r="W72" s="22"/>
      <c r="X72" s="22">
        <v>0</v>
      </c>
      <c r="Y72" s="22">
        <v>4</v>
      </c>
      <c r="Z72" s="22">
        <v>6</v>
      </c>
      <c r="AA72" s="22"/>
      <c r="AB72" s="22"/>
      <c r="AC72" s="22"/>
      <c r="AD72" s="38">
        <f>F72+I72+L72+O72+R72+U72+X72+AA72</f>
        <v>0</v>
      </c>
      <c r="AE72" s="38">
        <f>G72+J72+M72+P72+S72+V72+Y72+AB72</f>
        <v>4</v>
      </c>
      <c r="AF72" s="38">
        <v>15</v>
      </c>
      <c r="AG72" s="38">
        <f>AD72*AF72</f>
        <v>0</v>
      </c>
      <c r="AH72" s="38">
        <f>AE72*AF72</f>
        <v>60</v>
      </c>
      <c r="AI72" s="38">
        <f>SUM(AG72:AH72)</f>
        <v>60</v>
      </c>
      <c r="AJ72" s="38">
        <f>AC72+Z72+W72+T72+Q72+N72+K72+H72</f>
        <v>6</v>
      </c>
      <c r="AK72" s="38" t="s">
        <v>20</v>
      </c>
      <c r="AL72" s="133"/>
      <c r="AM72" s="27" t="s">
        <v>313</v>
      </c>
      <c r="AN72" s="25" t="s">
        <v>219</v>
      </c>
    </row>
    <row r="73" spans="1:40" s="75" customFormat="1" ht="12.75">
      <c r="A73" s="56" t="s">
        <v>61</v>
      </c>
      <c r="B73" s="56"/>
      <c r="C73" s="56"/>
      <c r="D73" s="56"/>
      <c r="E73" s="58" t="s">
        <v>66</v>
      </c>
      <c r="F73" s="65">
        <f>SUM(F71:F72)</f>
        <v>0</v>
      </c>
      <c r="G73" s="65">
        <f>SUM(G71:G72)</f>
        <v>0</v>
      </c>
      <c r="H73" s="65">
        <f>SUM(H71:H72)</f>
        <v>0</v>
      </c>
      <c r="I73" s="65">
        <f>SUM(I71:I72)</f>
        <v>0</v>
      </c>
      <c r="J73" s="65">
        <f>SUM(J71:J72)</f>
        <v>0</v>
      </c>
      <c r="K73" s="65">
        <f>SUM(K71:K72)</f>
        <v>0</v>
      </c>
      <c r="L73" s="65">
        <f>SUM(L71:L72)</f>
        <v>0</v>
      </c>
      <c r="M73" s="65">
        <f>SUM(M71:M72)</f>
        <v>0</v>
      </c>
      <c r="N73" s="65">
        <f>SUM(N71:N72)</f>
        <v>0</v>
      </c>
      <c r="O73" s="65">
        <f>SUM(O71:O72)</f>
        <v>0</v>
      </c>
      <c r="P73" s="65">
        <f>SUM(P71:P72)</f>
        <v>0</v>
      </c>
      <c r="Q73" s="65">
        <f>SUM(Q71:Q72)</f>
        <v>0</v>
      </c>
      <c r="R73" s="65">
        <f>SUM(R71:R72)</f>
        <v>0</v>
      </c>
      <c r="S73" s="65">
        <f>SUM(S71:S72)</f>
        <v>0</v>
      </c>
      <c r="T73" s="65">
        <f>SUM(T71:T72)</f>
        <v>0</v>
      </c>
      <c r="U73" s="65">
        <f>SUM(U71:U72)</f>
        <v>0</v>
      </c>
      <c r="V73" s="65">
        <f>SUM(V71:V72)</f>
        <v>4</v>
      </c>
      <c r="W73" s="65">
        <f>SUM(W71:W72)</f>
        <v>7</v>
      </c>
      <c r="X73" s="65">
        <f>SUM(X71:X72)</f>
        <v>0</v>
      </c>
      <c r="Y73" s="65">
        <f>SUM(Y71:Y72)</f>
        <v>4</v>
      </c>
      <c r="Z73" s="65">
        <f>SUM(Z71:Z72)</f>
        <v>6</v>
      </c>
      <c r="AA73" s="65">
        <f>SUM(AA71:AA72)</f>
        <v>0</v>
      </c>
      <c r="AB73" s="65">
        <f>SUM(AB71:AB72)</f>
        <v>0</v>
      </c>
      <c r="AC73" s="65">
        <f>SUM(AC71:AC72)</f>
        <v>0</v>
      </c>
      <c r="AD73" s="65">
        <f>SUM(AD71:AD72)</f>
        <v>0</v>
      </c>
      <c r="AE73" s="65">
        <f>SUM(AE71:AE72)</f>
        <v>8</v>
      </c>
      <c r="AF73" s="65" t="s">
        <v>68</v>
      </c>
      <c r="AG73" s="65">
        <f>SUM(AG71:AG72)</f>
        <v>0</v>
      </c>
      <c r="AH73" s="65">
        <f>SUM(AH71:AH72)</f>
        <v>120</v>
      </c>
      <c r="AI73" s="65">
        <f>SUM(AI71:AI72)</f>
        <v>120</v>
      </c>
      <c r="AJ73" s="65">
        <f>SUM(AJ71:AJ72)</f>
        <v>13</v>
      </c>
      <c r="AK73" s="65"/>
      <c r="AL73" s="133"/>
      <c r="AM73" s="81"/>
      <c r="AN73" s="43"/>
    </row>
    <row r="74" spans="1:58" s="24" customFormat="1" ht="12.75">
      <c r="A74" s="72" t="s">
        <v>61</v>
      </c>
      <c r="B74" s="72" t="s">
        <v>95</v>
      </c>
      <c r="C74" s="72">
        <v>6</v>
      </c>
      <c r="D74" s="77" t="s">
        <v>315</v>
      </c>
      <c r="E74" s="78" t="s">
        <v>16</v>
      </c>
      <c r="F74" s="26"/>
      <c r="G74" s="26"/>
      <c r="H74" s="26"/>
      <c r="I74" s="26"/>
      <c r="J74" s="26"/>
      <c r="K74" s="26"/>
      <c r="L74" s="26"/>
      <c r="M74" s="26"/>
      <c r="N74" s="26"/>
      <c r="O74" s="26"/>
      <c r="P74" s="26"/>
      <c r="Q74" s="26"/>
      <c r="R74" s="22"/>
      <c r="S74" s="22"/>
      <c r="T74" s="22"/>
      <c r="U74" s="22">
        <v>0</v>
      </c>
      <c r="V74" s="22">
        <v>4</v>
      </c>
      <c r="W74" s="22">
        <v>7</v>
      </c>
      <c r="X74" s="22"/>
      <c r="Y74" s="22"/>
      <c r="Z74" s="22"/>
      <c r="AA74" s="22"/>
      <c r="AB74" s="22"/>
      <c r="AC74" s="22"/>
      <c r="AD74" s="74">
        <f>F74+I74+L74+O74+R74+U74+X74+AA74</f>
        <v>0</v>
      </c>
      <c r="AE74" s="74">
        <f>G74+J74+M74+P74+S74+V74+Y74+AB74</f>
        <v>4</v>
      </c>
      <c r="AF74" s="74">
        <v>15</v>
      </c>
      <c r="AG74" s="74">
        <f>AD74*AF74</f>
        <v>0</v>
      </c>
      <c r="AH74" s="74">
        <f>AE74*AF74</f>
        <v>60</v>
      </c>
      <c r="AI74" s="74">
        <f>SUM(AG74:AH74)</f>
        <v>60</v>
      </c>
      <c r="AJ74" s="74">
        <f>AC74+Z74+W74+T74+Q74+N74+K74+H74</f>
        <v>7</v>
      </c>
      <c r="AK74" s="74" t="s">
        <v>20</v>
      </c>
      <c r="AL74" s="50"/>
      <c r="AM74" s="45"/>
      <c r="AN74" s="45"/>
      <c r="BF74" s="24" t="e">
        <f>AH74+AK74+AN74+AQ74+AT74+AW74+AZ74+BC74</f>
        <v>#VALUE!</v>
      </c>
    </row>
    <row r="75" spans="1:40" s="24" customFormat="1" ht="12.75">
      <c r="A75" s="70" t="s">
        <v>61</v>
      </c>
      <c r="B75" s="70" t="s">
        <v>96</v>
      </c>
      <c r="C75" s="70">
        <v>7</v>
      </c>
      <c r="D75" s="79" t="s">
        <v>316</v>
      </c>
      <c r="E75" s="71" t="s">
        <v>221</v>
      </c>
      <c r="F75" s="26"/>
      <c r="G75" s="26"/>
      <c r="H75" s="26"/>
      <c r="I75" s="26"/>
      <c r="J75" s="26"/>
      <c r="K75" s="26"/>
      <c r="L75" s="26"/>
      <c r="M75" s="26"/>
      <c r="N75" s="26"/>
      <c r="O75" s="26"/>
      <c r="P75" s="26"/>
      <c r="Q75" s="26"/>
      <c r="R75" s="22"/>
      <c r="S75" s="22"/>
      <c r="T75" s="22"/>
      <c r="U75" s="22"/>
      <c r="V75" s="22"/>
      <c r="W75" s="22"/>
      <c r="X75" s="22">
        <v>0</v>
      </c>
      <c r="Y75" s="22">
        <v>4</v>
      </c>
      <c r="Z75" s="22">
        <v>6</v>
      </c>
      <c r="AA75" s="22"/>
      <c r="AB75" s="22"/>
      <c r="AC75" s="22"/>
      <c r="AD75" s="38">
        <f>F75+I75+L75+O75+R75+U75+X75+AA75</f>
        <v>0</v>
      </c>
      <c r="AE75" s="38">
        <f>G75+J75+M75+P75+S75+V75+Y75+AB75</f>
        <v>4</v>
      </c>
      <c r="AF75" s="38">
        <v>15</v>
      </c>
      <c r="AG75" s="38">
        <f>AD75*AF75</f>
        <v>0</v>
      </c>
      <c r="AH75" s="38">
        <f>AE75*AF75</f>
        <v>60</v>
      </c>
      <c r="AI75" s="38">
        <f>SUM(AG75:AH75)</f>
        <v>60</v>
      </c>
      <c r="AJ75" s="38">
        <f>AC75+Z75+W75+T75+Q75+N75+K75+H75</f>
        <v>6</v>
      </c>
      <c r="AK75" s="38" t="s">
        <v>20</v>
      </c>
      <c r="AL75" s="50"/>
      <c r="AM75" s="27" t="s">
        <v>315</v>
      </c>
      <c r="AN75" s="25" t="s">
        <v>16</v>
      </c>
    </row>
    <row r="76" spans="1:40" s="75" customFormat="1" ht="12.75">
      <c r="A76" s="56" t="s">
        <v>61</v>
      </c>
      <c r="B76" s="56"/>
      <c r="C76" s="56"/>
      <c r="D76" s="56"/>
      <c r="E76" s="58" t="s">
        <v>255</v>
      </c>
      <c r="F76" s="65">
        <f>SUM(F74:F75)</f>
        <v>0</v>
      </c>
      <c r="G76" s="65">
        <f>SUM(G74:G75)</f>
        <v>0</v>
      </c>
      <c r="H76" s="65">
        <f>SUM(H74:H75)</f>
        <v>0</v>
      </c>
      <c r="I76" s="65">
        <f>SUM(I74:I75)</f>
        <v>0</v>
      </c>
      <c r="J76" s="65">
        <f>SUM(J74:J75)</f>
        <v>0</v>
      </c>
      <c r="K76" s="65">
        <f>SUM(K74:K75)</f>
        <v>0</v>
      </c>
      <c r="L76" s="65">
        <f>SUM(L74:L75)</f>
        <v>0</v>
      </c>
      <c r="M76" s="65">
        <f>SUM(M74:M75)</f>
        <v>0</v>
      </c>
      <c r="N76" s="65">
        <f>SUM(N74:N75)</f>
        <v>0</v>
      </c>
      <c r="O76" s="65">
        <f>SUM(O74:O75)</f>
        <v>0</v>
      </c>
      <c r="P76" s="65">
        <f>SUM(P74:P75)</f>
        <v>0</v>
      </c>
      <c r="Q76" s="65">
        <f>SUM(Q74:Q75)</f>
        <v>0</v>
      </c>
      <c r="R76" s="65">
        <f>SUM(R74:R75)</f>
        <v>0</v>
      </c>
      <c r="S76" s="65">
        <f>SUM(S74:S75)</f>
        <v>0</v>
      </c>
      <c r="T76" s="65">
        <f>SUM(T74:T75)</f>
        <v>0</v>
      </c>
      <c r="U76" s="65">
        <f>SUM(U74:U75)</f>
        <v>0</v>
      </c>
      <c r="V76" s="65">
        <f>SUM(V74:V75)</f>
        <v>4</v>
      </c>
      <c r="W76" s="65">
        <f>SUM(W74:W75)</f>
        <v>7</v>
      </c>
      <c r="X76" s="65">
        <f>SUM(X74:X75)</f>
        <v>0</v>
      </c>
      <c r="Y76" s="65">
        <f>SUM(Y74:Y75)</f>
        <v>4</v>
      </c>
      <c r="Z76" s="65">
        <f>SUM(Z74:Z75)</f>
        <v>6</v>
      </c>
      <c r="AA76" s="65">
        <f>SUM(AA74:AA75)</f>
        <v>0</v>
      </c>
      <c r="AB76" s="65">
        <f>SUM(AB74:AB75)</f>
        <v>0</v>
      </c>
      <c r="AC76" s="65">
        <f>SUM(AC74:AC75)</f>
        <v>0</v>
      </c>
      <c r="AD76" s="65">
        <f>SUM(AD74:AD75)</f>
        <v>0</v>
      </c>
      <c r="AE76" s="65">
        <f>SUM(AE74:AE75)</f>
        <v>8</v>
      </c>
      <c r="AF76" s="65" t="s">
        <v>68</v>
      </c>
      <c r="AG76" s="65">
        <f>SUM(AG74:AG75)</f>
        <v>0</v>
      </c>
      <c r="AH76" s="65">
        <f>SUM(AH74:AH75)</f>
        <v>120</v>
      </c>
      <c r="AI76" s="65">
        <f>SUM(AI74:AI75)</f>
        <v>120</v>
      </c>
      <c r="AJ76" s="65">
        <f>SUM(AJ74:AJ75)</f>
        <v>13</v>
      </c>
      <c r="AK76" s="65"/>
      <c r="AL76" s="82"/>
      <c r="AM76" s="81"/>
      <c r="AN76" s="43"/>
    </row>
    <row r="77" spans="1:40" s="24" customFormat="1" ht="12.75">
      <c r="A77" s="72" t="s">
        <v>61</v>
      </c>
      <c r="B77" s="72" t="s">
        <v>95</v>
      </c>
      <c r="C77" s="72">
        <v>6</v>
      </c>
      <c r="D77" s="77" t="s">
        <v>317</v>
      </c>
      <c r="E77" s="78" t="s">
        <v>260</v>
      </c>
      <c r="F77" s="26"/>
      <c r="G77" s="26"/>
      <c r="H77" s="26"/>
      <c r="I77" s="26"/>
      <c r="J77" s="26"/>
      <c r="K77" s="26"/>
      <c r="L77" s="26"/>
      <c r="M77" s="26"/>
      <c r="N77" s="26"/>
      <c r="O77" s="26"/>
      <c r="P77" s="26"/>
      <c r="Q77" s="26"/>
      <c r="R77" s="22"/>
      <c r="S77" s="22"/>
      <c r="T77" s="22"/>
      <c r="U77" s="22">
        <v>0</v>
      </c>
      <c r="V77" s="22">
        <v>4</v>
      </c>
      <c r="W77" s="22">
        <v>7</v>
      </c>
      <c r="X77" s="22"/>
      <c r="Y77" s="22"/>
      <c r="Z77" s="22"/>
      <c r="AA77" s="22"/>
      <c r="AB77" s="22"/>
      <c r="AC77" s="22"/>
      <c r="AD77" s="74">
        <f>F77+I77+L77+O77+R77+U77+X77+AA77</f>
        <v>0</v>
      </c>
      <c r="AE77" s="74">
        <f>G77+J77+M77+P77+S77+V77+Y77+AB77</f>
        <v>4</v>
      </c>
      <c r="AF77" s="74">
        <v>15</v>
      </c>
      <c r="AG77" s="74">
        <f>AD77*AF77</f>
        <v>0</v>
      </c>
      <c r="AH77" s="74">
        <f>AE77*AF77</f>
        <v>60</v>
      </c>
      <c r="AI77" s="74">
        <f>SUM(AG77:AH77)</f>
        <v>60</v>
      </c>
      <c r="AJ77" s="74">
        <f>AC77+Z77+W77+T77+Q77+N77+K77+H77</f>
        <v>7</v>
      </c>
      <c r="AK77" s="74" t="s">
        <v>20</v>
      </c>
      <c r="AL77" s="133"/>
      <c r="AM77" s="45"/>
      <c r="AN77" s="45"/>
    </row>
    <row r="78" spans="1:40" s="24" customFormat="1" ht="12.75">
      <c r="A78" s="70" t="s">
        <v>61</v>
      </c>
      <c r="B78" s="70" t="s">
        <v>96</v>
      </c>
      <c r="C78" s="70">
        <v>7</v>
      </c>
      <c r="D78" s="79" t="s">
        <v>318</v>
      </c>
      <c r="E78" s="71" t="s">
        <v>222</v>
      </c>
      <c r="F78" s="26"/>
      <c r="G78" s="26"/>
      <c r="H78" s="26"/>
      <c r="I78" s="26"/>
      <c r="J78" s="26"/>
      <c r="K78" s="26"/>
      <c r="L78" s="26"/>
      <c r="M78" s="26"/>
      <c r="N78" s="26"/>
      <c r="O78" s="26"/>
      <c r="P78" s="26"/>
      <c r="Q78" s="26"/>
      <c r="R78" s="22"/>
      <c r="S78" s="22"/>
      <c r="T78" s="22"/>
      <c r="U78" s="22"/>
      <c r="V78" s="22"/>
      <c r="W78" s="22"/>
      <c r="X78" s="22">
        <v>0</v>
      </c>
      <c r="Y78" s="22">
        <v>4</v>
      </c>
      <c r="Z78" s="22">
        <v>6</v>
      </c>
      <c r="AA78" s="22"/>
      <c r="AB78" s="22"/>
      <c r="AC78" s="22"/>
      <c r="AD78" s="38">
        <f>F78+I78+L78+O78+R78+U78+X78+AA78</f>
        <v>0</v>
      </c>
      <c r="AE78" s="38">
        <f>G78+J78+M78+P78+S78+V78+Y78+AB78</f>
        <v>4</v>
      </c>
      <c r="AF78" s="38">
        <v>15</v>
      </c>
      <c r="AG78" s="38">
        <f>AD78*AF78</f>
        <v>0</v>
      </c>
      <c r="AH78" s="38">
        <f>AE78*AF78</f>
        <v>60</v>
      </c>
      <c r="AI78" s="38">
        <f>SUM(AG78:AH78)</f>
        <v>60</v>
      </c>
      <c r="AJ78" s="38">
        <f>AC78+Z78+W78+T78+Q78+N78+K78+H78</f>
        <v>6</v>
      </c>
      <c r="AK78" s="38" t="s">
        <v>20</v>
      </c>
      <c r="AL78" s="133"/>
      <c r="AM78" s="27" t="s">
        <v>317</v>
      </c>
      <c r="AN78" s="25" t="s">
        <v>260</v>
      </c>
    </row>
    <row r="79" spans="1:40" s="75" customFormat="1" ht="12.75">
      <c r="A79" s="56" t="s">
        <v>61</v>
      </c>
      <c r="B79" s="56"/>
      <c r="C79" s="56"/>
      <c r="D79" s="56"/>
      <c r="E79" s="58" t="s">
        <v>78</v>
      </c>
      <c r="F79" s="65">
        <f>SUM(F77:F78)</f>
        <v>0</v>
      </c>
      <c r="G79" s="65">
        <f>SUM(G77:G78)</f>
        <v>0</v>
      </c>
      <c r="H79" s="65">
        <f>SUM(H77:H78)</f>
        <v>0</v>
      </c>
      <c r="I79" s="65">
        <f>SUM(I77:I78)</f>
        <v>0</v>
      </c>
      <c r="J79" s="65">
        <f>SUM(J77:J78)</f>
        <v>0</v>
      </c>
      <c r="K79" s="65">
        <f>SUM(K77:K78)</f>
        <v>0</v>
      </c>
      <c r="L79" s="65">
        <f>SUM(L77:L78)</f>
        <v>0</v>
      </c>
      <c r="M79" s="65">
        <f>SUM(M77:M78)</f>
        <v>0</v>
      </c>
      <c r="N79" s="65">
        <f>SUM(N77:N78)</f>
        <v>0</v>
      </c>
      <c r="O79" s="65">
        <f>SUM(O77:O78)</f>
        <v>0</v>
      </c>
      <c r="P79" s="65">
        <f>SUM(P77:P78)</f>
        <v>0</v>
      </c>
      <c r="Q79" s="65">
        <f>SUM(Q77:Q78)</f>
        <v>0</v>
      </c>
      <c r="R79" s="65">
        <f>SUM(R77:R78)</f>
        <v>0</v>
      </c>
      <c r="S79" s="65">
        <f>SUM(S77:S78)</f>
        <v>0</v>
      </c>
      <c r="T79" s="65">
        <f>SUM(T77:T78)</f>
        <v>0</v>
      </c>
      <c r="U79" s="65">
        <f>SUM(U77:U78)</f>
        <v>0</v>
      </c>
      <c r="V79" s="65">
        <f>SUM(V77:V78)</f>
        <v>4</v>
      </c>
      <c r="W79" s="65">
        <f>SUM(W77:W78)</f>
        <v>7</v>
      </c>
      <c r="X79" s="65">
        <f>SUM(X77:X78)</f>
        <v>0</v>
      </c>
      <c r="Y79" s="65">
        <f>SUM(Y77:Y78)</f>
        <v>4</v>
      </c>
      <c r="Z79" s="65">
        <f>SUM(Z77:Z78)</f>
        <v>6</v>
      </c>
      <c r="AA79" s="65">
        <f>SUM(AA77:AA78)</f>
        <v>0</v>
      </c>
      <c r="AB79" s="65">
        <f>SUM(AB77:AB78)</f>
        <v>0</v>
      </c>
      <c r="AC79" s="65">
        <f>SUM(AC77:AC78)</f>
        <v>0</v>
      </c>
      <c r="AD79" s="65">
        <f>SUM(AD77:AD78)</f>
        <v>0</v>
      </c>
      <c r="AE79" s="65">
        <f>SUM(AE77:AE78)</f>
        <v>8</v>
      </c>
      <c r="AF79" s="65" t="s">
        <v>68</v>
      </c>
      <c r="AG79" s="65">
        <f>SUM(AG77:AG78)</f>
        <v>0</v>
      </c>
      <c r="AH79" s="65">
        <f>SUM(AH77:AH78)</f>
        <v>120</v>
      </c>
      <c r="AI79" s="65">
        <f>SUM(AI77:AI78)</f>
        <v>120</v>
      </c>
      <c r="AJ79" s="65">
        <f>SUM(AJ77:AJ78)</f>
        <v>13</v>
      </c>
      <c r="AK79" s="65"/>
      <c r="AL79" s="133"/>
      <c r="AM79" s="81"/>
      <c r="AN79" s="43"/>
    </row>
    <row r="80" spans="1:40" s="24" customFormat="1" ht="12.75">
      <c r="A80" s="72" t="s">
        <v>61</v>
      </c>
      <c r="B80" s="72" t="s">
        <v>95</v>
      </c>
      <c r="C80" s="72">
        <v>6</v>
      </c>
      <c r="D80" s="77" t="s">
        <v>319</v>
      </c>
      <c r="E80" s="78" t="s">
        <v>223</v>
      </c>
      <c r="F80" s="26"/>
      <c r="G80" s="26"/>
      <c r="H80" s="26"/>
      <c r="I80" s="26"/>
      <c r="J80" s="26"/>
      <c r="K80" s="26"/>
      <c r="L80" s="26"/>
      <c r="M80" s="26"/>
      <c r="N80" s="26"/>
      <c r="O80" s="26"/>
      <c r="P80" s="26"/>
      <c r="Q80" s="26"/>
      <c r="R80" s="22"/>
      <c r="S80" s="22"/>
      <c r="T80" s="22"/>
      <c r="U80" s="22">
        <v>0</v>
      </c>
      <c r="V80" s="22">
        <v>4</v>
      </c>
      <c r="W80" s="22">
        <v>7</v>
      </c>
      <c r="X80" s="22"/>
      <c r="Y80" s="22"/>
      <c r="Z80" s="22"/>
      <c r="AA80" s="22"/>
      <c r="AB80" s="22"/>
      <c r="AC80" s="22"/>
      <c r="AD80" s="74">
        <f>F80+I80+L80+O80+R80+U80+X80+AA80</f>
        <v>0</v>
      </c>
      <c r="AE80" s="74">
        <f>G80+J80+M80+P80+S80+V80+Y80+AB80</f>
        <v>4</v>
      </c>
      <c r="AF80" s="74">
        <v>15</v>
      </c>
      <c r="AG80" s="74">
        <f>AD80*AF80</f>
        <v>0</v>
      </c>
      <c r="AH80" s="74">
        <f>AE80*AF80</f>
        <v>60</v>
      </c>
      <c r="AI80" s="74">
        <f>SUM(AG80:AH80)</f>
        <v>60</v>
      </c>
      <c r="AJ80" s="74">
        <f>AC80+Z80+W80+T80+Q80+N80+K80+H80</f>
        <v>7</v>
      </c>
      <c r="AK80" s="74" t="s">
        <v>20</v>
      </c>
      <c r="AL80" s="133"/>
      <c r="AM80" s="45"/>
      <c r="AN80" s="45"/>
    </row>
    <row r="81" spans="1:40" s="24" customFormat="1" ht="12.75">
      <c r="A81" s="70" t="s">
        <v>61</v>
      </c>
      <c r="B81" s="70" t="s">
        <v>96</v>
      </c>
      <c r="C81" s="70">
        <v>7</v>
      </c>
      <c r="D81" s="79" t="s">
        <v>320</v>
      </c>
      <c r="E81" s="71" t="s">
        <v>445</v>
      </c>
      <c r="F81" s="26"/>
      <c r="G81" s="26"/>
      <c r="H81" s="26"/>
      <c r="I81" s="26"/>
      <c r="J81" s="26"/>
      <c r="K81" s="26"/>
      <c r="L81" s="26"/>
      <c r="M81" s="26"/>
      <c r="N81" s="26"/>
      <c r="O81" s="26"/>
      <c r="P81" s="26"/>
      <c r="Q81" s="26"/>
      <c r="R81" s="22"/>
      <c r="S81" s="22"/>
      <c r="T81" s="22"/>
      <c r="U81" s="22"/>
      <c r="V81" s="22"/>
      <c r="W81" s="22"/>
      <c r="X81" s="22">
        <v>0</v>
      </c>
      <c r="Y81" s="22">
        <v>4</v>
      </c>
      <c r="Z81" s="22">
        <v>6</v>
      </c>
      <c r="AA81" s="22"/>
      <c r="AB81" s="22"/>
      <c r="AC81" s="22"/>
      <c r="AD81" s="38">
        <f>F81+I81+L81+O81+R81+U81+X81+AA81</f>
        <v>0</v>
      </c>
      <c r="AE81" s="38">
        <f>G81+J81+M81+P81+S81+V81+Y81+AB81</f>
        <v>4</v>
      </c>
      <c r="AF81" s="38">
        <v>15</v>
      </c>
      <c r="AG81" s="38">
        <f>AD81*AF81</f>
        <v>0</v>
      </c>
      <c r="AH81" s="38">
        <f>AE81*AF81</f>
        <v>60</v>
      </c>
      <c r="AI81" s="38">
        <f>SUM(AG81:AH81)</f>
        <v>60</v>
      </c>
      <c r="AJ81" s="38">
        <f>AC81+Z81+W81+T81+Q81+N81+K81+H81</f>
        <v>6</v>
      </c>
      <c r="AK81" s="38" t="s">
        <v>20</v>
      </c>
      <c r="AL81" s="133"/>
      <c r="AM81" s="27" t="s">
        <v>319</v>
      </c>
      <c r="AN81" s="25" t="s">
        <v>223</v>
      </c>
    </row>
    <row r="82" spans="1:40" s="75" customFormat="1" ht="12.75">
      <c r="A82" s="56" t="s">
        <v>61</v>
      </c>
      <c r="B82" s="56"/>
      <c r="C82" s="56"/>
      <c r="D82" s="56"/>
      <c r="E82" s="58" t="s">
        <v>58</v>
      </c>
      <c r="F82" s="65">
        <f>SUM(F80:F81)</f>
        <v>0</v>
      </c>
      <c r="G82" s="65">
        <f>SUM(G80:G81)</f>
        <v>0</v>
      </c>
      <c r="H82" s="65">
        <f>SUM(H80:H81)</f>
        <v>0</v>
      </c>
      <c r="I82" s="65">
        <f>SUM(I80:I81)</f>
        <v>0</v>
      </c>
      <c r="J82" s="65">
        <f>SUM(J80:J81)</f>
        <v>0</v>
      </c>
      <c r="K82" s="65">
        <f>SUM(K80:K81)</f>
        <v>0</v>
      </c>
      <c r="L82" s="65">
        <f>SUM(L80:L81)</f>
        <v>0</v>
      </c>
      <c r="M82" s="65">
        <f>SUM(M80:M81)</f>
        <v>0</v>
      </c>
      <c r="N82" s="65">
        <f>SUM(N80:N81)</f>
        <v>0</v>
      </c>
      <c r="O82" s="65">
        <f>SUM(O80:O81)</f>
        <v>0</v>
      </c>
      <c r="P82" s="65">
        <f>SUM(P80:P81)</f>
        <v>0</v>
      </c>
      <c r="Q82" s="65">
        <f>SUM(Q80:Q81)</f>
        <v>0</v>
      </c>
      <c r="R82" s="65">
        <f>SUM(R80:R81)</f>
        <v>0</v>
      </c>
      <c r="S82" s="65">
        <f>SUM(S80:S81)</f>
        <v>0</v>
      </c>
      <c r="T82" s="65">
        <f>SUM(T80:T81)</f>
        <v>0</v>
      </c>
      <c r="U82" s="65">
        <f>SUM(U80:U81)</f>
        <v>0</v>
      </c>
      <c r="V82" s="65">
        <f>SUM(V80:V81)</f>
        <v>4</v>
      </c>
      <c r="W82" s="65">
        <f>SUM(W80:W81)</f>
        <v>7</v>
      </c>
      <c r="X82" s="65">
        <f>SUM(X80:X81)</f>
        <v>0</v>
      </c>
      <c r="Y82" s="65">
        <f>SUM(Y80:Y81)</f>
        <v>4</v>
      </c>
      <c r="Z82" s="65">
        <f>SUM(Z80:Z81)</f>
        <v>6</v>
      </c>
      <c r="AA82" s="65">
        <f>SUM(AA80:AA81)</f>
        <v>0</v>
      </c>
      <c r="AB82" s="65">
        <f>SUM(AB80:AB81)</f>
        <v>0</v>
      </c>
      <c r="AC82" s="65">
        <f>SUM(AC80:AC81)</f>
        <v>0</v>
      </c>
      <c r="AD82" s="65">
        <f>SUM(AD80:AD81)</f>
        <v>0</v>
      </c>
      <c r="AE82" s="65">
        <f>SUM(AE80:AE81)</f>
        <v>8</v>
      </c>
      <c r="AF82" s="65" t="s">
        <v>68</v>
      </c>
      <c r="AG82" s="65">
        <f>SUM(AG80:AG81)</f>
        <v>0</v>
      </c>
      <c r="AH82" s="65">
        <f>SUM(AH80:AH81)</f>
        <v>120</v>
      </c>
      <c r="AI82" s="65">
        <f>SUM(AI80:AI81)</f>
        <v>120</v>
      </c>
      <c r="AJ82" s="65">
        <f>SUM(AJ80:AJ81)</f>
        <v>13</v>
      </c>
      <c r="AK82" s="65"/>
      <c r="AL82" s="133"/>
      <c r="AM82" s="81"/>
      <c r="AN82" s="43"/>
    </row>
    <row r="83" spans="1:40" s="24" customFormat="1" ht="12.75">
      <c r="A83" s="72" t="s">
        <v>61</v>
      </c>
      <c r="B83" s="72" t="s">
        <v>95</v>
      </c>
      <c r="C83" s="72">
        <v>6</v>
      </c>
      <c r="D83" s="77" t="s">
        <v>321</v>
      </c>
      <c r="E83" s="78" t="s">
        <v>198</v>
      </c>
      <c r="F83" s="26"/>
      <c r="G83" s="26"/>
      <c r="H83" s="26"/>
      <c r="I83" s="26"/>
      <c r="J83" s="26"/>
      <c r="K83" s="26"/>
      <c r="L83" s="26"/>
      <c r="M83" s="26"/>
      <c r="N83" s="26"/>
      <c r="O83" s="26"/>
      <c r="P83" s="26"/>
      <c r="Q83" s="26"/>
      <c r="R83" s="22"/>
      <c r="S83" s="22"/>
      <c r="T83" s="22"/>
      <c r="U83" s="22">
        <v>0</v>
      </c>
      <c r="V83" s="22">
        <v>4</v>
      </c>
      <c r="W83" s="22">
        <v>7</v>
      </c>
      <c r="X83" s="22"/>
      <c r="Y83" s="22"/>
      <c r="Z83" s="22"/>
      <c r="AA83" s="22"/>
      <c r="AB83" s="22"/>
      <c r="AC83" s="22"/>
      <c r="AD83" s="74">
        <f>F83+I83+L83+O83+R83+U83+X83+AA83</f>
        <v>0</v>
      </c>
      <c r="AE83" s="74">
        <f>G83+J83+M83+P83+S83+V83+Y83+AB83</f>
        <v>4</v>
      </c>
      <c r="AF83" s="74">
        <v>15</v>
      </c>
      <c r="AG83" s="74">
        <f>AD83*AF83</f>
        <v>0</v>
      </c>
      <c r="AH83" s="74">
        <f>AE83*AF83</f>
        <v>60</v>
      </c>
      <c r="AI83" s="74">
        <f>SUM(AG83:AH83)</f>
        <v>60</v>
      </c>
      <c r="AJ83" s="74">
        <f>AC83+Z83+W83+T83+Q83+N83+K83+H83</f>
        <v>7</v>
      </c>
      <c r="AK83" s="74" t="s">
        <v>20</v>
      </c>
      <c r="AL83" s="133"/>
      <c r="AM83" s="45"/>
      <c r="AN83" s="45"/>
    </row>
    <row r="84" spans="1:40" s="24" customFormat="1" ht="12.75">
      <c r="A84" s="70" t="s">
        <v>61</v>
      </c>
      <c r="B84" s="70" t="s">
        <v>96</v>
      </c>
      <c r="C84" s="70">
        <v>7</v>
      </c>
      <c r="D84" s="79" t="s">
        <v>322</v>
      </c>
      <c r="E84" s="71" t="s">
        <v>199</v>
      </c>
      <c r="F84" s="26"/>
      <c r="G84" s="26"/>
      <c r="H84" s="26"/>
      <c r="I84" s="26"/>
      <c r="J84" s="26"/>
      <c r="K84" s="26"/>
      <c r="L84" s="26"/>
      <c r="M84" s="26"/>
      <c r="N84" s="26"/>
      <c r="O84" s="26"/>
      <c r="P84" s="26"/>
      <c r="Q84" s="26"/>
      <c r="R84" s="22"/>
      <c r="S84" s="22"/>
      <c r="T84" s="22"/>
      <c r="U84" s="22"/>
      <c r="V84" s="22"/>
      <c r="W84" s="22"/>
      <c r="X84" s="22">
        <v>0</v>
      </c>
      <c r="Y84" s="22">
        <v>4</v>
      </c>
      <c r="Z84" s="22">
        <v>6</v>
      </c>
      <c r="AA84" s="22"/>
      <c r="AB84" s="22"/>
      <c r="AC84" s="22"/>
      <c r="AD84" s="38">
        <f>F84+I84+L84+O84+R84+U84+X84+AA84</f>
        <v>0</v>
      </c>
      <c r="AE84" s="38">
        <f>G84+J84+M84+P84+S84+V84+Y84+AB84</f>
        <v>4</v>
      </c>
      <c r="AF84" s="38">
        <v>15</v>
      </c>
      <c r="AG84" s="38">
        <f>AD84*AF84</f>
        <v>0</v>
      </c>
      <c r="AH84" s="38">
        <f>AE84*AF84</f>
        <v>60</v>
      </c>
      <c r="AI84" s="38">
        <f>SUM(AG84:AH84)</f>
        <v>60</v>
      </c>
      <c r="AJ84" s="38">
        <f>AC84+Z84+W84+T84+Q84+N84+K84+H84</f>
        <v>6</v>
      </c>
      <c r="AK84" s="38" t="s">
        <v>20</v>
      </c>
      <c r="AL84" s="133"/>
      <c r="AM84" s="27" t="s">
        <v>321</v>
      </c>
      <c r="AN84" s="45" t="s">
        <v>198</v>
      </c>
    </row>
    <row r="85" spans="1:40" s="75" customFormat="1" ht="12.75">
      <c r="A85" s="56" t="s">
        <v>61</v>
      </c>
      <c r="B85" s="56"/>
      <c r="C85" s="56"/>
      <c r="D85" s="56"/>
      <c r="E85" s="58" t="s">
        <v>200</v>
      </c>
      <c r="F85" s="83">
        <f>SUM(F83:F84)</f>
        <v>0</v>
      </c>
      <c r="G85" s="83">
        <f>SUM(G83:G84)</f>
        <v>0</v>
      </c>
      <c r="H85" s="83">
        <f>SUM(H83:H84)</f>
        <v>0</v>
      </c>
      <c r="I85" s="65">
        <f>SUM(I83:I84)</f>
        <v>0</v>
      </c>
      <c r="J85" s="65">
        <f>SUM(J83:J84)</f>
        <v>0</v>
      </c>
      <c r="K85" s="65">
        <f>SUM(K83:K84)</f>
        <v>0</v>
      </c>
      <c r="L85" s="65">
        <f>SUM(L83:L84)</f>
        <v>0</v>
      </c>
      <c r="M85" s="65">
        <f>SUM(M83:M84)</f>
        <v>0</v>
      </c>
      <c r="N85" s="65">
        <f>SUM(N83:N84)</f>
        <v>0</v>
      </c>
      <c r="O85" s="65">
        <f>SUM(O83:O84)</f>
        <v>0</v>
      </c>
      <c r="P85" s="65">
        <f>SUM(P83:P84)</f>
        <v>0</v>
      </c>
      <c r="Q85" s="65">
        <f>SUM(Q83:Q84)</f>
        <v>0</v>
      </c>
      <c r="R85" s="65">
        <f>SUM(R83:R84)</f>
        <v>0</v>
      </c>
      <c r="S85" s="65">
        <f>SUM(S83:S84)</f>
        <v>0</v>
      </c>
      <c r="T85" s="65">
        <f>SUM(T83:T84)</f>
        <v>0</v>
      </c>
      <c r="U85" s="65">
        <f>SUM(U83:U84)</f>
        <v>0</v>
      </c>
      <c r="V85" s="65">
        <f>SUM(V83:V84)</f>
        <v>4</v>
      </c>
      <c r="W85" s="65">
        <f>SUM(W83:W84)</f>
        <v>7</v>
      </c>
      <c r="X85" s="65">
        <f>SUM(X83:X84)</f>
        <v>0</v>
      </c>
      <c r="Y85" s="65">
        <f>SUM(Y83:Y84)</f>
        <v>4</v>
      </c>
      <c r="Z85" s="65">
        <f>SUM(Z83:Z84)</f>
        <v>6</v>
      </c>
      <c r="AA85" s="65">
        <f>SUM(AA83:AA84)</f>
        <v>0</v>
      </c>
      <c r="AB85" s="65">
        <f>SUM(AB83:AB84)</f>
        <v>0</v>
      </c>
      <c r="AC85" s="65">
        <f>SUM(AC83:AC84)</f>
        <v>0</v>
      </c>
      <c r="AD85" s="65">
        <f>SUM(AD83:AD84)</f>
        <v>0</v>
      </c>
      <c r="AE85" s="65">
        <f>SUM(AE83:AE84)</f>
        <v>8</v>
      </c>
      <c r="AF85" s="65"/>
      <c r="AG85" s="65">
        <f>SUM(AG83:AG84)</f>
        <v>0</v>
      </c>
      <c r="AH85" s="65">
        <f>SUM(AH83:AH84)</f>
        <v>120</v>
      </c>
      <c r="AI85" s="65">
        <f>SUM(AI83:AI84)</f>
        <v>120</v>
      </c>
      <c r="AJ85" s="65">
        <f>SUM(AJ83:AJ84)</f>
        <v>13</v>
      </c>
      <c r="AK85" s="65"/>
      <c r="AL85" s="133"/>
      <c r="AM85" s="43"/>
      <c r="AN85" s="43"/>
    </row>
    <row r="86" spans="1:40" s="24" customFormat="1" ht="12.75">
      <c r="A86" s="72" t="s">
        <v>61</v>
      </c>
      <c r="B86" s="72" t="s">
        <v>95</v>
      </c>
      <c r="C86" s="72">
        <v>6</v>
      </c>
      <c r="D86" s="77" t="s">
        <v>323</v>
      </c>
      <c r="E86" s="78" t="s">
        <v>269</v>
      </c>
      <c r="F86" s="26"/>
      <c r="G86" s="26"/>
      <c r="H86" s="26"/>
      <c r="I86" s="26"/>
      <c r="J86" s="26"/>
      <c r="K86" s="26"/>
      <c r="L86" s="26"/>
      <c r="M86" s="26"/>
      <c r="N86" s="26"/>
      <c r="O86" s="26"/>
      <c r="P86" s="26"/>
      <c r="Q86" s="26"/>
      <c r="R86" s="22"/>
      <c r="S86" s="22"/>
      <c r="T86" s="22"/>
      <c r="U86" s="22">
        <v>0</v>
      </c>
      <c r="V86" s="22">
        <v>4</v>
      </c>
      <c r="W86" s="22">
        <v>7</v>
      </c>
      <c r="X86" s="22"/>
      <c r="Y86" s="22"/>
      <c r="Z86" s="22"/>
      <c r="AA86" s="22"/>
      <c r="AB86" s="22"/>
      <c r="AC86" s="22"/>
      <c r="AD86" s="74">
        <f>F86+I86+L86+O86+R86+U86+X86+AA86</f>
        <v>0</v>
      </c>
      <c r="AE86" s="74">
        <f>G86+J86+M86+P86+S86+V86+Y86+AB86</f>
        <v>4</v>
      </c>
      <c r="AF86" s="74">
        <v>15</v>
      </c>
      <c r="AG86" s="74">
        <f>AD86*AF86</f>
        <v>0</v>
      </c>
      <c r="AH86" s="74">
        <f>AE86*AF86</f>
        <v>60</v>
      </c>
      <c r="AI86" s="74">
        <f>SUM(AG86:AH86)</f>
        <v>60</v>
      </c>
      <c r="AJ86" s="74">
        <f>AC86+Z86+W86+T86+Q86+N86+K86+H86</f>
        <v>7</v>
      </c>
      <c r="AK86" s="74" t="s">
        <v>20</v>
      </c>
      <c r="AL86" s="133"/>
      <c r="AM86" s="45"/>
      <c r="AN86" s="45"/>
    </row>
    <row r="87" spans="1:40" s="24" customFormat="1" ht="12.75">
      <c r="A87" s="70" t="s">
        <v>61</v>
      </c>
      <c r="B87" s="70" t="s">
        <v>96</v>
      </c>
      <c r="C87" s="70">
        <v>7</v>
      </c>
      <c r="D87" s="79" t="s">
        <v>324</v>
      </c>
      <c r="E87" s="71" t="s">
        <v>270</v>
      </c>
      <c r="F87" s="26"/>
      <c r="G87" s="26"/>
      <c r="H87" s="26"/>
      <c r="I87" s="26"/>
      <c r="J87" s="26"/>
      <c r="K87" s="26"/>
      <c r="L87" s="26"/>
      <c r="M87" s="26"/>
      <c r="N87" s="26"/>
      <c r="O87" s="26"/>
      <c r="P87" s="26"/>
      <c r="Q87" s="26"/>
      <c r="R87" s="22"/>
      <c r="S87" s="22"/>
      <c r="T87" s="22"/>
      <c r="U87" s="22"/>
      <c r="V87" s="22"/>
      <c r="W87" s="22"/>
      <c r="X87" s="22">
        <v>0</v>
      </c>
      <c r="Y87" s="22">
        <v>4</v>
      </c>
      <c r="Z87" s="22">
        <v>6</v>
      </c>
      <c r="AA87" s="22"/>
      <c r="AB87" s="22"/>
      <c r="AC87" s="22"/>
      <c r="AD87" s="38">
        <f>F87+I87+L87+O87+R87+U87+X87+AA87</f>
        <v>0</v>
      </c>
      <c r="AE87" s="38">
        <f>G87+J87+M87+P87+S87+V87+Y87+AB87</f>
        <v>4</v>
      </c>
      <c r="AF87" s="38">
        <v>15</v>
      </c>
      <c r="AG87" s="38">
        <f>AD87*AF87</f>
        <v>0</v>
      </c>
      <c r="AH87" s="38">
        <f>AE87*AF87</f>
        <v>60</v>
      </c>
      <c r="AI87" s="38">
        <f>SUM(AG87:AH87)</f>
        <v>60</v>
      </c>
      <c r="AJ87" s="38">
        <f>AC87+Z87+W87+T87+Q87+N87+K87+H87</f>
        <v>6</v>
      </c>
      <c r="AK87" s="38" t="s">
        <v>20</v>
      </c>
      <c r="AL87" s="133"/>
      <c r="AM87" s="27" t="s">
        <v>323</v>
      </c>
      <c r="AN87" s="25" t="s">
        <v>269</v>
      </c>
    </row>
    <row r="88" spans="1:40" s="75" customFormat="1" ht="12.75">
      <c r="A88" s="56" t="s">
        <v>61</v>
      </c>
      <c r="B88" s="56"/>
      <c r="C88" s="56"/>
      <c r="D88" s="56"/>
      <c r="E88" s="59" t="s">
        <v>268</v>
      </c>
      <c r="F88" s="83">
        <f>SUM(F86:F87)</f>
        <v>0</v>
      </c>
      <c r="G88" s="83">
        <f>SUM(G86:G87)</f>
        <v>0</v>
      </c>
      <c r="H88" s="83">
        <f>SUM(H86:H87)</f>
        <v>0</v>
      </c>
      <c r="I88" s="65">
        <f>SUM(I86:I87)</f>
        <v>0</v>
      </c>
      <c r="J88" s="65">
        <f>SUM(J86:J87)</f>
        <v>0</v>
      </c>
      <c r="K88" s="65">
        <f>SUM(K86:K87)</f>
        <v>0</v>
      </c>
      <c r="L88" s="65">
        <f>SUM(L86:L87)</f>
        <v>0</v>
      </c>
      <c r="M88" s="65">
        <f>SUM(M86:M87)</f>
        <v>0</v>
      </c>
      <c r="N88" s="65">
        <f>SUM(N86:N87)</f>
        <v>0</v>
      </c>
      <c r="O88" s="65">
        <f>SUM(O86:O87)</f>
        <v>0</v>
      </c>
      <c r="P88" s="65">
        <f>SUM(P86:P87)</f>
        <v>0</v>
      </c>
      <c r="Q88" s="65">
        <f>SUM(Q86:Q87)</f>
        <v>0</v>
      </c>
      <c r="R88" s="65">
        <f>SUM(R86:R87)</f>
        <v>0</v>
      </c>
      <c r="S88" s="65">
        <f>SUM(S86:S87)</f>
        <v>0</v>
      </c>
      <c r="T88" s="65">
        <f>SUM(T86:T87)</f>
        <v>0</v>
      </c>
      <c r="U88" s="65">
        <f>SUM(U86:U87)</f>
        <v>0</v>
      </c>
      <c r="V88" s="65">
        <f>SUM(V86:V87)</f>
        <v>4</v>
      </c>
      <c r="W88" s="65">
        <f>SUM(W86:W87)</f>
        <v>7</v>
      </c>
      <c r="X88" s="65">
        <f>SUM(X86:X87)</f>
        <v>0</v>
      </c>
      <c r="Y88" s="65">
        <f>SUM(Y86:Y87)</f>
        <v>4</v>
      </c>
      <c r="Z88" s="65">
        <f>SUM(Z86:Z87)</f>
        <v>6</v>
      </c>
      <c r="AA88" s="65">
        <f>SUM(AA86:AA87)</f>
        <v>0</v>
      </c>
      <c r="AB88" s="65">
        <f>SUM(AB86:AB87)</f>
        <v>0</v>
      </c>
      <c r="AC88" s="65">
        <f>SUM(AC86:AC87)</f>
        <v>0</v>
      </c>
      <c r="AD88" s="65">
        <f>SUM(AD86:AD87)</f>
        <v>0</v>
      </c>
      <c r="AE88" s="65">
        <f>SUM(AE86:AE87)</f>
        <v>8</v>
      </c>
      <c r="AF88" s="65"/>
      <c r="AG88" s="65">
        <f>SUM(AG86:AG87)</f>
        <v>0</v>
      </c>
      <c r="AH88" s="65">
        <f>SUM(AH86:AH87)</f>
        <v>120</v>
      </c>
      <c r="AI88" s="65">
        <f>SUM(AI86:AI87)</f>
        <v>120</v>
      </c>
      <c r="AJ88" s="65">
        <f>SUM(AJ86:AJ87)</f>
        <v>13</v>
      </c>
      <c r="AK88" s="65"/>
      <c r="AL88" s="84"/>
      <c r="AM88" s="43"/>
      <c r="AN88" s="43"/>
    </row>
    <row r="89" spans="1:40" s="24" customFormat="1" ht="12.75">
      <c r="A89" s="85" t="s">
        <v>61</v>
      </c>
      <c r="B89" s="85"/>
      <c r="C89" s="85"/>
      <c r="D89" s="85" t="s">
        <v>433</v>
      </c>
      <c r="E89" s="86" t="s">
        <v>265</v>
      </c>
      <c r="F89" s="26"/>
      <c r="G89" s="26"/>
      <c r="H89" s="26"/>
      <c r="I89" s="22"/>
      <c r="J89" s="22"/>
      <c r="K89" s="22"/>
      <c r="L89" s="22"/>
      <c r="M89" s="22"/>
      <c r="N89" s="22"/>
      <c r="O89" s="22"/>
      <c r="P89" s="22"/>
      <c r="Q89" s="22"/>
      <c r="R89" s="22"/>
      <c r="S89" s="22"/>
      <c r="T89" s="22"/>
      <c r="U89" s="22"/>
      <c r="V89" s="22"/>
      <c r="W89" s="22"/>
      <c r="X89" s="22"/>
      <c r="Y89" s="22"/>
      <c r="Z89" s="22"/>
      <c r="AA89" s="22"/>
      <c r="AB89" s="22"/>
      <c r="AC89" s="22">
        <v>15</v>
      </c>
      <c r="AD89" s="39"/>
      <c r="AE89" s="39"/>
      <c r="AF89" s="39"/>
      <c r="AG89" s="39"/>
      <c r="AH89" s="39"/>
      <c r="AI89" s="39"/>
      <c r="AJ89" s="39">
        <f>H89+K89+N89+Q89+T89+W89+Z89+AC89</f>
        <v>15</v>
      </c>
      <c r="AK89" s="39" t="s">
        <v>191</v>
      </c>
      <c r="AL89" s="51"/>
      <c r="AM89" s="45"/>
      <c r="AN89" s="45"/>
    </row>
    <row r="90" spans="1:40" s="75" customFormat="1" ht="12.75">
      <c r="A90" s="56" t="s">
        <v>61</v>
      </c>
      <c r="B90" s="56"/>
      <c r="C90" s="56"/>
      <c r="D90" s="56"/>
      <c r="E90" s="58" t="s">
        <v>266</v>
      </c>
      <c r="F90" s="83"/>
      <c r="G90" s="83"/>
      <c r="H90" s="83">
        <v>4</v>
      </c>
      <c r="I90" s="65"/>
      <c r="J90" s="65"/>
      <c r="K90" s="65"/>
      <c r="L90" s="65"/>
      <c r="M90" s="65"/>
      <c r="N90" s="65"/>
      <c r="O90" s="65"/>
      <c r="P90" s="65"/>
      <c r="Q90" s="65"/>
      <c r="R90" s="65"/>
      <c r="S90" s="65"/>
      <c r="T90" s="65"/>
      <c r="U90" s="65"/>
      <c r="V90" s="65"/>
      <c r="W90" s="65">
        <v>2</v>
      </c>
      <c r="X90" s="65"/>
      <c r="Y90" s="65"/>
      <c r="Z90" s="65">
        <v>4</v>
      </c>
      <c r="AA90" s="65"/>
      <c r="AB90" s="65"/>
      <c r="AC90" s="65">
        <v>2</v>
      </c>
      <c r="AD90" s="65"/>
      <c r="AE90" s="65"/>
      <c r="AF90" s="65"/>
      <c r="AG90" s="65"/>
      <c r="AH90" s="65"/>
      <c r="AI90" s="65"/>
      <c r="AJ90" s="65">
        <f>H90+K90+N90+Q90+T90+W90+Z90+AC90</f>
        <v>12</v>
      </c>
      <c r="AK90" s="65"/>
      <c r="AL90" s="84"/>
      <c r="AM90" s="43"/>
      <c r="AN90" s="43"/>
    </row>
    <row r="91" spans="1:40" s="75" customFormat="1" ht="12.75">
      <c r="A91" s="56" t="s">
        <v>61</v>
      </c>
      <c r="B91" s="56"/>
      <c r="C91" s="56"/>
      <c r="D91" s="56"/>
      <c r="E91" s="58" t="s">
        <v>263</v>
      </c>
      <c r="F91" s="83"/>
      <c r="G91" s="83"/>
      <c r="H91" s="83"/>
      <c r="I91" s="65"/>
      <c r="J91" s="65"/>
      <c r="K91" s="65"/>
      <c r="L91" s="65"/>
      <c r="M91" s="65"/>
      <c r="N91" s="65"/>
      <c r="O91" s="65"/>
      <c r="P91" s="65"/>
      <c r="Q91" s="65">
        <v>12</v>
      </c>
      <c r="R91" s="65"/>
      <c r="S91" s="65"/>
      <c r="T91" s="65">
        <v>11</v>
      </c>
      <c r="U91" s="65"/>
      <c r="V91" s="65"/>
      <c r="W91" s="65"/>
      <c r="X91" s="65"/>
      <c r="Y91" s="65"/>
      <c r="Z91" s="65"/>
      <c r="AA91" s="65"/>
      <c r="AB91" s="65"/>
      <c r="AC91" s="65"/>
      <c r="AD91" s="65"/>
      <c r="AE91" s="65"/>
      <c r="AF91" s="65"/>
      <c r="AG91" s="65"/>
      <c r="AH91" s="65"/>
      <c r="AI91" s="65"/>
      <c r="AJ91" s="65">
        <f>H91+K91+N91+Q91+T91+W91+Z91+AC91</f>
        <v>23</v>
      </c>
      <c r="AK91" s="65"/>
      <c r="AL91" s="84"/>
      <c r="AM91" s="43"/>
      <c r="AN91" s="43"/>
    </row>
    <row r="92" spans="1:40" s="24" customFormat="1" ht="12.75">
      <c r="A92" s="72" t="s">
        <v>61</v>
      </c>
      <c r="B92" s="87" t="s">
        <v>92</v>
      </c>
      <c r="C92" s="87">
        <v>2</v>
      </c>
      <c r="D92" s="72" t="s">
        <v>325</v>
      </c>
      <c r="E92" s="88" t="s">
        <v>237</v>
      </c>
      <c r="F92" s="22"/>
      <c r="G92" s="22"/>
      <c r="H92" s="22"/>
      <c r="I92" s="22">
        <v>0</v>
      </c>
      <c r="J92" s="22">
        <v>15</v>
      </c>
      <c r="K92" s="22">
        <v>2</v>
      </c>
      <c r="L92" s="22"/>
      <c r="M92" s="22"/>
      <c r="N92" s="22"/>
      <c r="O92" s="22"/>
      <c r="P92" s="22"/>
      <c r="Q92" s="22"/>
      <c r="R92" s="22"/>
      <c r="S92" s="22"/>
      <c r="T92" s="22"/>
      <c r="U92" s="22"/>
      <c r="V92" s="22"/>
      <c r="W92" s="22"/>
      <c r="X92" s="22"/>
      <c r="Y92" s="22"/>
      <c r="Z92" s="22"/>
      <c r="AA92" s="22"/>
      <c r="AB92" s="22"/>
      <c r="AC92" s="22"/>
      <c r="AD92" s="74"/>
      <c r="AE92" s="74"/>
      <c r="AF92" s="74"/>
      <c r="AG92" s="74">
        <f>F92+I92+L92+O92+R92+U92+X92+AA92</f>
        <v>0</v>
      </c>
      <c r="AH92" s="74">
        <f>G92+J92+M92+P92+S92+V92+Y92+AB92</f>
        <v>15</v>
      </c>
      <c r="AI92" s="74">
        <f>SUM(AG92:AH92)</f>
        <v>15</v>
      </c>
      <c r="AJ92" s="74">
        <f>H92+K92+N92+Q92+T92+W92+Z92+AC92</f>
        <v>2</v>
      </c>
      <c r="AK92" s="74" t="s">
        <v>20</v>
      </c>
      <c r="AM92" s="45"/>
      <c r="AN92" s="52" t="s">
        <v>132</v>
      </c>
    </row>
    <row r="93" spans="1:40" s="34" customFormat="1" ht="12.75">
      <c r="A93" s="37" t="s">
        <v>61</v>
      </c>
      <c r="B93" s="14" t="s">
        <v>94</v>
      </c>
      <c r="C93" s="14">
        <v>3</v>
      </c>
      <c r="D93" s="37" t="s">
        <v>326</v>
      </c>
      <c r="E93" s="16" t="s">
        <v>238</v>
      </c>
      <c r="F93" s="22"/>
      <c r="G93" s="22"/>
      <c r="H93" s="22"/>
      <c r="I93" s="22"/>
      <c r="J93" s="22"/>
      <c r="K93" s="22"/>
      <c r="L93" s="22">
        <v>0</v>
      </c>
      <c r="M93" s="22">
        <v>15</v>
      </c>
      <c r="N93" s="22">
        <v>2</v>
      </c>
      <c r="O93" s="22"/>
      <c r="P93" s="22"/>
      <c r="Q93" s="22"/>
      <c r="R93" s="22"/>
      <c r="S93" s="22"/>
      <c r="T93" s="22"/>
      <c r="U93" s="22"/>
      <c r="V93" s="22"/>
      <c r="W93" s="22"/>
      <c r="X93" s="22"/>
      <c r="Y93" s="22"/>
      <c r="Z93" s="22"/>
      <c r="AA93" s="22"/>
      <c r="AB93" s="22"/>
      <c r="AC93" s="22"/>
      <c r="AD93" s="32"/>
      <c r="AE93" s="32"/>
      <c r="AF93" s="32"/>
      <c r="AG93" s="32">
        <f aca="true" t="shared" si="29" ref="AG93:AH121">F93+I93+L93+O93+R93+U93+X93+AA93</f>
        <v>0</v>
      </c>
      <c r="AH93" s="32">
        <f t="shared" si="29"/>
        <v>15</v>
      </c>
      <c r="AI93" s="32">
        <f aca="true" t="shared" si="30" ref="AI93:AI121">SUM(AG93:AH93)</f>
        <v>15</v>
      </c>
      <c r="AJ93" s="32">
        <f aca="true" t="shared" si="31" ref="AJ93:AJ121">H93+K93+N93+Q93+T93+W93+Z93+AC93</f>
        <v>2</v>
      </c>
      <c r="AK93" s="32" t="s">
        <v>20</v>
      </c>
      <c r="AL93" s="33"/>
      <c r="AM93" s="51"/>
      <c r="AN93" s="52" t="s">
        <v>237</v>
      </c>
    </row>
    <row r="94" spans="1:40" s="34" customFormat="1" ht="12.75">
      <c r="A94" s="37" t="s">
        <v>61</v>
      </c>
      <c r="B94" s="14" t="s">
        <v>94</v>
      </c>
      <c r="C94" s="14">
        <v>4</v>
      </c>
      <c r="D94" s="37" t="s">
        <v>327</v>
      </c>
      <c r="E94" s="16" t="s">
        <v>213</v>
      </c>
      <c r="F94" s="22"/>
      <c r="G94" s="22"/>
      <c r="H94" s="22"/>
      <c r="I94" s="22"/>
      <c r="J94" s="22"/>
      <c r="K94" s="22"/>
      <c r="L94" s="22"/>
      <c r="M94" s="22"/>
      <c r="N94" s="22"/>
      <c r="O94" s="22">
        <v>0</v>
      </c>
      <c r="P94" s="22">
        <v>30</v>
      </c>
      <c r="Q94" s="22">
        <v>3</v>
      </c>
      <c r="R94" s="22"/>
      <c r="S94" s="22"/>
      <c r="T94" s="22"/>
      <c r="U94" s="22"/>
      <c r="V94" s="22"/>
      <c r="W94" s="22"/>
      <c r="X94" s="22"/>
      <c r="Y94" s="22"/>
      <c r="Z94" s="22"/>
      <c r="AA94" s="22"/>
      <c r="AB94" s="22"/>
      <c r="AC94" s="22"/>
      <c r="AD94" s="32"/>
      <c r="AE94" s="32"/>
      <c r="AF94" s="32"/>
      <c r="AG94" s="32">
        <f t="shared" si="29"/>
        <v>0</v>
      </c>
      <c r="AH94" s="32">
        <f t="shared" si="29"/>
        <v>30</v>
      </c>
      <c r="AI94" s="32">
        <f t="shared" si="30"/>
        <v>30</v>
      </c>
      <c r="AJ94" s="32">
        <f t="shared" si="31"/>
        <v>3</v>
      </c>
      <c r="AK94" s="32" t="s">
        <v>20</v>
      </c>
      <c r="AL94" s="33"/>
      <c r="AM94" s="33"/>
      <c r="AN94" s="28" t="s">
        <v>238</v>
      </c>
    </row>
    <row r="95" spans="1:40" s="34" customFormat="1" ht="12.75">
      <c r="A95" s="37" t="s">
        <v>61</v>
      </c>
      <c r="B95" s="14" t="s">
        <v>95</v>
      </c>
      <c r="C95" s="14">
        <v>5</v>
      </c>
      <c r="D95" s="37" t="s">
        <v>328</v>
      </c>
      <c r="E95" s="16" t="s">
        <v>214</v>
      </c>
      <c r="F95" s="22"/>
      <c r="G95" s="22"/>
      <c r="H95" s="22"/>
      <c r="I95" s="22"/>
      <c r="J95" s="22"/>
      <c r="K95" s="22"/>
      <c r="L95" s="22"/>
      <c r="M95" s="22"/>
      <c r="N95" s="22"/>
      <c r="O95" s="22"/>
      <c r="P95" s="22"/>
      <c r="Q95" s="22"/>
      <c r="R95" s="22">
        <v>0</v>
      </c>
      <c r="S95" s="22">
        <v>30</v>
      </c>
      <c r="T95" s="22">
        <v>3</v>
      </c>
      <c r="U95" s="22"/>
      <c r="V95" s="22"/>
      <c r="W95" s="22"/>
      <c r="X95" s="22"/>
      <c r="Y95" s="22"/>
      <c r="Z95" s="22"/>
      <c r="AA95" s="22"/>
      <c r="AB95" s="22"/>
      <c r="AC95" s="22"/>
      <c r="AD95" s="32"/>
      <c r="AE95" s="32"/>
      <c r="AF95" s="32"/>
      <c r="AG95" s="32">
        <f t="shared" si="29"/>
        <v>0</v>
      </c>
      <c r="AH95" s="32">
        <f t="shared" si="29"/>
        <v>30</v>
      </c>
      <c r="AI95" s="32">
        <f t="shared" si="30"/>
        <v>30</v>
      </c>
      <c r="AJ95" s="32">
        <f t="shared" si="31"/>
        <v>3</v>
      </c>
      <c r="AK95" s="32" t="s">
        <v>20</v>
      </c>
      <c r="AL95" s="33"/>
      <c r="AM95" s="33"/>
      <c r="AN95" s="28" t="s">
        <v>64</v>
      </c>
    </row>
    <row r="96" spans="1:40" s="34" customFormat="1" ht="12.75">
      <c r="A96" s="37" t="s">
        <v>61</v>
      </c>
      <c r="B96" s="14" t="s">
        <v>96</v>
      </c>
      <c r="C96" s="14">
        <v>7</v>
      </c>
      <c r="D96" s="37" t="s">
        <v>329</v>
      </c>
      <c r="E96" s="16" t="s">
        <v>185</v>
      </c>
      <c r="F96" s="22"/>
      <c r="G96" s="22"/>
      <c r="H96" s="22"/>
      <c r="I96" s="22"/>
      <c r="J96" s="22"/>
      <c r="K96" s="22"/>
      <c r="L96" s="22"/>
      <c r="M96" s="22"/>
      <c r="N96" s="22"/>
      <c r="O96" s="22"/>
      <c r="P96" s="22"/>
      <c r="Q96" s="22"/>
      <c r="R96" s="22"/>
      <c r="S96" s="22"/>
      <c r="T96" s="22"/>
      <c r="U96" s="22"/>
      <c r="V96" s="22"/>
      <c r="W96" s="22"/>
      <c r="X96" s="22">
        <v>0</v>
      </c>
      <c r="Y96" s="22">
        <v>80</v>
      </c>
      <c r="Z96" s="22">
        <v>3</v>
      </c>
      <c r="AA96" s="22"/>
      <c r="AB96" s="22"/>
      <c r="AC96" s="22"/>
      <c r="AD96" s="32"/>
      <c r="AE96" s="32"/>
      <c r="AF96" s="32"/>
      <c r="AG96" s="32">
        <f t="shared" si="29"/>
        <v>0</v>
      </c>
      <c r="AH96" s="32">
        <f t="shared" si="29"/>
        <v>80</v>
      </c>
      <c r="AI96" s="32">
        <f t="shared" si="30"/>
        <v>80</v>
      </c>
      <c r="AJ96" s="32">
        <f t="shared" si="31"/>
        <v>3</v>
      </c>
      <c r="AK96" s="32" t="s">
        <v>20</v>
      </c>
      <c r="AL96" s="33"/>
      <c r="AM96" s="33"/>
      <c r="AN96" s="52" t="s">
        <v>262</v>
      </c>
    </row>
    <row r="97" spans="1:40" s="34" customFormat="1" ht="12.75">
      <c r="A97" s="37" t="s">
        <v>61</v>
      </c>
      <c r="B97" s="14" t="s">
        <v>96</v>
      </c>
      <c r="C97" s="14">
        <v>8</v>
      </c>
      <c r="D97" s="37" t="s">
        <v>330</v>
      </c>
      <c r="E97" s="16" t="s">
        <v>186</v>
      </c>
      <c r="F97" s="22"/>
      <c r="G97" s="22"/>
      <c r="H97" s="22"/>
      <c r="I97" s="22"/>
      <c r="J97" s="22"/>
      <c r="K97" s="22"/>
      <c r="L97" s="22"/>
      <c r="M97" s="22"/>
      <c r="N97" s="22"/>
      <c r="O97" s="22"/>
      <c r="P97" s="22"/>
      <c r="Q97" s="22"/>
      <c r="R97" s="22"/>
      <c r="S97" s="22"/>
      <c r="T97" s="22"/>
      <c r="U97" s="22"/>
      <c r="V97" s="22"/>
      <c r="W97" s="22"/>
      <c r="X97" s="22"/>
      <c r="Y97" s="22"/>
      <c r="Z97" s="22"/>
      <c r="AA97" s="22">
        <v>0</v>
      </c>
      <c r="AB97" s="22">
        <v>80</v>
      </c>
      <c r="AC97" s="22">
        <v>3</v>
      </c>
      <c r="AD97" s="32"/>
      <c r="AE97" s="32"/>
      <c r="AF97" s="32"/>
      <c r="AG97" s="32">
        <f t="shared" si="29"/>
        <v>0</v>
      </c>
      <c r="AH97" s="32">
        <f t="shared" si="29"/>
        <v>80</v>
      </c>
      <c r="AI97" s="32">
        <f t="shared" si="30"/>
        <v>80</v>
      </c>
      <c r="AJ97" s="32">
        <f t="shared" si="31"/>
        <v>3</v>
      </c>
      <c r="AK97" s="32" t="s">
        <v>20</v>
      </c>
      <c r="AL97" s="33"/>
      <c r="AM97" s="33"/>
      <c r="AN97" s="28" t="s">
        <v>185</v>
      </c>
    </row>
    <row r="98" spans="1:40" s="34" customFormat="1" ht="12.75">
      <c r="A98" s="37" t="s">
        <v>61</v>
      </c>
      <c r="B98" s="14" t="s">
        <v>94</v>
      </c>
      <c r="C98" s="14">
        <v>3</v>
      </c>
      <c r="D98" s="37" t="s">
        <v>331</v>
      </c>
      <c r="E98" s="16" t="s">
        <v>257</v>
      </c>
      <c r="F98" s="22"/>
      <c r="G98" s="22"/>
      <c r="H98" s="22"/>
      <c r="I98" s="22"/>
      <c r="J98" s="22"/>
      <c r="K98" s="22"/>
      <c r="L98" s="22">
        <v>0</v>
      </c>
      <c r="M98" s="22">
        <v>1</v>
      </c>
      <c r="N98" s="22">
        <v>0</v>
      </c>
      <c r="O98" s="22"/>
      <c r="P98" s="22"/>
      <c r="Q98" s="22"/>
      <c r="R98" s="22"/>
      <c r="S98" s="22"/>
      <c r="T98" s="22"/>
      <c r="U98" s="22"/>
      <c r="V98" s="22"/>
      <c r="W98" s="22"/>
      <c r="X98" s="22"/>
      <c r="Y98" s="22"/>
      <c r="Z98" s="22"/>
      <c r="AA98" s="22"/>
      <c r="AB98" s="22"/>
      <c r="AC98" s="22"/>
      <c r="AD98" s="32"/>
      <c r="AE98" s="32"/>
      <c r="AF98" s="32"/>
      <c r="AG98" s="32">
        <f t="shared" si="29"/>
        <v>0</v>
      </c>
      <c r="AH98" s="32">
        <f t="shared" si="29"/>
        <v>1</v>
      </c>
      <c r="AI98" s="32">
        <f t="shared" si="30"/>
        <v>1</v>
      </c>
      <c r="AJ98" s="32">
        <f t="shared" si="31"/>
        <v>0</v>
      </c>
      <c r="AK98" s="32" t="s">
        <v>191</v>
      </c>
      <c r="AL98" s="33"/>
      <c r="AM98" s="33"/>
      <c r="AN98" s="53"/>
    </row>
    <row r="99" spans="1:40" s="34" customFormat="1" ht="12.75">
      <c r="A99" s="37" t="s">
        <v>61</v>
      </c>
      <c r="B99" s="14" t="s">
        <v>94</v>
      </c>
      <c r="C99" s="14">
        <v>3</v>
      </c>
      <c r="D99" s="37" t="s">
        <v>332</v>
      </c>
      <c r="E99" s="16" t="s">
        <v>242</v>
      </c>
      <c r="F99" s="22"/>
      <c r="G99" s="22"/>
      <c r="H99" s="22"/>
      <c r="I99" s="22"/>
      <c r="J99" s="22"/>
      <c r="K99" s="22"/>
      <c r="L99" s="22">
        <v>0</v>
      </c>
      <c r="M99" s="22">
        <v>2</v>
      </c>
      <c r="N99" s="22">
        <v>0</v>
      </c>
      <c r="O99" s="22"/>
      <c r="P99" s="22"/>
      <c r="Q99" s="22"/>
      <c r="R99" s="22"/>
      <c r="S99" s="22"/>
      <c r="T99" s="22"/>
      <c r="U99" s="22"/>
      <c r="V99" s="22"/>
      <c r="W99" s="22"/>
      <c r="X99" s="22"/>
      <c r="Y99" s="22"/>
      <c r="Z99" s="22"/>
      <c r="AA99" s="22"/>
      <c r="AB99" s="22"/>
      <c r="AC99" s="22"/>
      <c r="AD99" s="32"/>
      <c r="AE99" s="32"/>
      <c r="AF99" s="32"/>
      <c r="AG99" s="32">
        <f t="shared" si="29"/>
        <v>0</v>
      </c>
      <c r="AH99" s="32">
        <f t="shared" si="29"/>
        <v>2</v>
      </c>
      <c r="AI99" s="32">
        <f t="shared" si="30"/>
        <v>2</v>
      </c>
      <c r="AJ99" s="32">
        <f t="shared" si="31"/>
        <v>0</v>
      </c>
      <c r="AK99" s="32" t="s">
        <v>191</v>
      </c>
      <c r="AL99" s="33"/>
      <c r="AM99" s="33"/>
      <c r="AN99" s="28"/>
    </row>
    <row r="100" spans="1:40" s="34" customFormat="1" ht="12.75">
      <c r="A100" s="37" t="s">
        <v>61</v>
      </c>
      <c r="B100" s="14" t="s">
        <v>94</v>
      </c>
      <c r="C100" s="14">
        <v>3</v>
      </c>
      <c r="D100" s="37" t="s">
        <v>333</v>
      </c>
      <c r="E100" s="16" t="s">
        <v>114</v>
      </c>
      <c r="F100" s="22"/>
      <c r="G100" s="22"/>
      <c r="H100" s="22"/>
      <c r="I100" s="22"/>
      <c r="J100" s="22"/>
      <c r="K100" s="22"/>
      <c r="L100" s="22">
        <v>0</v>
      </c>
      <c r="M100" s="22">
        <v>2</v>
      </c>
      <c r="N100" s="22">
        <v>0</v>
      </c>
      <c r="O100" s="22"/>
      <c r="P100" s="22"/>
      <c r="Q100" s="22"/>
      <c r="R100" s="22"/>
      <c r="S100" s="22"/>
      <c r="T100" s="22"/>
      <c r="U100" s="22"/>
      <c r="V100" s="22"/>
      <c r="W100" s="22"/>
      <c r="X100" s="22"/>
      <c r="Y100" s="22"/>
      <c r="Z100" s="22"/>
      <c r="AA100" s="22"/>
      <c r="AB100" s="22"/>
      <c r="AC100" s="22"/>
      <c r="AD100" s="32"/>
      <c r="AE100" s="32"/>
      <c r="AF100" s="32"/>
      <c r="AG100" s="32">
        <f t="shared" si="29"/>
        <v>0</v>
      </c>
      <c r="AH100" s="32">
        <f t="shared" si="29"/>
        <v>2</v>
      </c>
      <c r="AI100" s="32">
        <f t="shared" si="30"/>
        <v>2</v>
      </c>
      <c r="AJ100" s="32">
        <f t="shared" si="31"/>
        <v>0</v>
      </c>
      <c r="AK100" s="32" t="s">
        <v>191</v>
      </c>
      <c r="AL100" s="33"/>
      <c r="AM100" s="33"/>
      <c r="AN100" s="28"/>
    </row>
    <row r="101" spans="1:40" s="34" customFormat="1" ht="12.75">
      <c r="A101" s="37" t="s">
        <v>61</v>
      </c>
      <c r="B101" s="14" t="s">
        <v>94</v>
      </c>
      <c r="C101" s="14">
        <v>3</v>
      </c>
      <c r="D101" s="37" t="s">
        <v>334</v>
      </c>
      <c r="E101" s="16" t="s">
        <v>115</v>
      </c>
      <c r="F101" s="22"/>
      <c r="G101" s="22"/>
      <c r="H101" s="22"/>
      <c r="I101" s="22"/>
      <c r="J101" s="22"/>
      <c r="K101" s="22"/>
      <c r="L101" s="22">
        <v>0</v>
      </c>
      <c r="M101" s="22">
        <v>2</v>
      </c>
      <c r="N101" s="22">
        <v>0</v>
      </c>
      <c r="O101" s="22"/>
      <c r="P101" s="22"/>
      <c r="Q101" s="22"/>
      <c r="R101" s="22"/>
      <c r="S101" s="22"/>
      <c r="T101" s="22"/>
      <c r="U101" s="22"/>
      <c r="V101" s="22"/>
      <c r="W101" s="22"/>
      <c r="X101" s="22"/>
      <c r="Y101" s="22"/>
      <c r="Z101" s="22"/>
      <c r="AA101" s="22"/>
      <c r="AB101" s="22"/>
      <c r="AC101" s="22"/>
      <c r="AD101" s="32"/>
      <c r="AE101" s="32"/>
      <c r="AF101" s="32"/>
      <c r="AG101" s="32">
        <f t="shared" si="29"/>
        <v>0</v>
      </c>
      <c r="AH101" s="32">
        <f t="shared" si="29"/>
        <v>2</v>
      </c>
      <c r="AI101" s="32">
        <f t="shared" si="30"/>
        <v>2</v>
      </c>
      <c r="AJ101" s="32">
        <f t="shared" si="31"/>
        <v>0</v>
      </c>
      <c r="AK101" s="32" t="s">
        <v>191</v>
      </c>
      <c r="AL101" s="33"/>
      <c r="AM101" s="33"/>
      <c r="AN101" s="28"/>
    </row>
    <row r="102" spans="1:40" s="34" customFormat="1" ht="12.75">
      <c r="A102" s="37" t="s">
        <v>61</v>
      </c>
      <c r="B102" s="14" t="s">
        <v>94</v>
      </c>
      <c r="C102" s="14">
        <v>4</v>
      </c>
      <c r="D102" s="37" t="s">
        <v>335</v>
      </c>
      <c r="E102" s="16" t="s">
        <v>239</v>
      </c>
      <c r="F102" s="22"/>
      <c r="G102" s="22"/>
      <c r="H102" s="22"/>
      <c r="I102" s="22"/>
      <c r="J102" s="22"/>
      <c r="K102" s="22"/>
      <c r="L102" s="22"/>
      <c r="M102" s="22"/>
      <c r="N102" s="22"/>
      <c r="O102" s="22">
        <v>0</v>
      </c>
      <c r="P102" s="22">
        <v>2</v>
      </c>
      <c r="Q102" s="22">
        <v>0</v>
      </c>
      <c r="R102" s="22"/>
      <c r="S102" s="22"/>
      <c r="T102" s="22"/>
      <c r="U102" s="22"/>
      <c r="V102" s="22"/>
      <c r="W102" s="22"/>
      <c r="X102" s="22"/>
      <c r="Y102" s="22"/>
      <c r="Z102" s="22"/>
      <c r="AA102" s="22"/>
      <c r="AB102" s="22"/>
      <c r="AC102" s="22"/>
      <c r="AD102" s="32"/>
      <c r="AE102" s="32"/>
      <c r="AF102" s="32"/>
      <c r="AG102" s="32">
        <f t="shared" si="29"/>
        <v>0</v>
      </c>
      <c r="AH102" s="32">
        <f t="shared" si="29"/>
        <v>2</v>
      </c>
      <c r="AI102" s="32">
        <f t="shared" si="30"/>
        <v>2</v>
      </c>
      <c r="AJ102" s="32">
        <f t="shared" si="31"/>
        <v>0</v>
      </c>
      <c r="AK102" s="32" t="s">
        <v>191</v>
      </c>
      <c r="AL102" s="33"/>
      <c r="AM102" s="33"/>
      <c r="AN102" s="28"/>
    </row>
    <row r="103" spans="1:40" s="34" customFormat="1" ht="12.75">
      <c r="A103" s="37" t="s">
        <v>61</v>
      </c>
      <c r="B103" s="14" t="s">
        <v>94</v>
      </c>
      <c r="C103" s="14">
        <v>4</v>
      </c>
      <c r="D103" s="37" t="s">
        <v>336</v>
      </c>
      <c r="E103" s="16" t="s">
        <v>240</v>
      </c>
      <c r="F103" s="22"/>
      <c r="G103" s="22"/>
      <c r="H103" s="22"/>
      <c r="I103" s="22"/>
      <c r="J103" s="22"/>
      <c r="K103" s="22"/>
      <c r="L103" s="22"/>
      <c r="M103" s="22"/>
      <c r="N103" s="22"/>
      <c r="O103" s="22">
        <v>0</v>
      </c>
      <c r="P103" s="22">
        <v>2</v>
      </c>
      <c r="Q103" s="22">
        <v>0</v>
      </c>
      <c r="R103" s="22"/>
      <c r="S103" s="22"/>
      <c r="T103" s="22"/>
      <c r="U103" s="22"/>
      <c r="V103" s="22"/>
      <c r="W103" s="22"/>
      <c r="X103" s="22"/>
      <c r="Y103" s="22"/>
      <c r="Z103" s="22"/>
      <c r="AA103" s="22"/>
      <c r="AB103" s="22"/>
      <c r="AC103" s="22"/>
      <c r="AD103" s="32"/>
      <c r="AE103" s="32"/>
      <c r="AF103" s="32"/>
      <c r="AG103" s="32">
        <f t="shared" si="29"/>
        <v>0</v>
      </c>
      <c r="AH103" s="32">
        <f t="shared" si="29"/>
        <v>2</v>
      </c>
      <c r="AI103" s="32">
        <f t="shared" si="30"/>
        <v>2</v>
      </c>
      <c r="AJ103" s="32">
        <f t="shared" si="31"/>
        <v>0</v>
      </c>
      <c r="AK103" s="32" t="s">
        <v>191</v>
      </c>
      <c r="AL103" s="33"/>
      <c r="AM103" s="33"/>
      <c r="AN103" s="28"/>
    </row>
    <row r="104" spans="1:40" s="34" customFormat="1" ht="12.75">
      <c r="A104" s="37" t="s">
        <v>61</v>
      </c>
      <c r="B104" s="15" t="s">
        <v>94</v>
      </c>
      <c r="C104" s="15">
        <v>4</v>
      </c>
      <c r="D104" s="37" t="s">
        <v>337</v>
      </c>
      <c r="E104" s="16" t="s">
        <v>241</v>
      </c>
      <c r="F104" s="22"/>
      <c r="G104" s="22"/>
      <c r="H104" s="22"/>
      <c r="I104" s="22"/>
      <c r="J104" s="22"/>
      <c r="K104" s="22"/>
      <c r="L104" s="22"/>
      <c r="M104" s="22"/>
      <c r="N104" s="22"/>
      <c r="O104" s="22">
        <v>0</v>
      </c>
      <c r="P104" s="22">
        <v>2</v>
      </c>
      <c r="Q104" s="22">
        <v>0</v>
      </c>
      <c r="R104" s="22"/>
      <c r="S104" s="22"/>
      <c r="T104" s="22"/>
      <c r="U104" s="22"/>
      <c r="V104" s="22"/>
      <c r="W104" s="22"/>
      <c r="X104" s="22"/>
      <c r="Y104" s="22"/>
      <c r="Z104" s="22"/>
      <c r="AA104" s="22"/>
      <c r="AB104" s="22"/>
      <c r="AC104" s="22"/>
      <c r="AD104" s="32"/>
      <c r="AE104" s="32"/>
      <c r="AF104" s="32"/>
      <c r="AG104" s="32">
        <f t="shared" si="29"/>
        <v>0</v>
      </c>
      <c r="AH104" s="32">
        <f t="shared" si="29"/>
        <v>2</v>
      </c>
      <c r="AI104" s="32">
        <f t="shared" si="30"/>
        <v>2</v>
      </c>
      <c r="AJ104" s="32">
        <f t="shared" si="31"/>
        <v>0</v>
      </c>
      <c r="AK104" s="32" t="s">
        <v>191</v>
      </c>
      <c r="AL104" s="33"/>
      <c r="AM104" s="33"/>
      <c r="AN104" s="28"/>
    </row>
    <row r="105" spans="1:40" s="34" customFormat="1" ht="12.75">
      <c r="A105" s="37" t="s">
        <v>61</v>
      </c>
      <c r="B105" s="15" t="s">
        <v>94</v>
      </c>
      <c r="C105" s="15">
        <v>4</v>
      </c>
      <c r="D105" s="37" t="s">
        <v>338</v>
      </c>
      <c r="E105" s="16" t="s">
        <v>212</v>
      </c>
      <c r="F105" s="22"/>
      <c r="G105" s="22"/>
      <c r="H105" s="22"/>
      <c r="I105" s="22"/>
      <c r="J105" s="22"/>
      <c r="K105" s="22"/>
      <c r="L105" s="22"/>
      <c r="M105" s="22"/>
      <c r="N105" s="22"/>
      <c r="O105" s="22">
        <v>0</v>
      </c>
      <c r="P105" s="22">
        <v>50</v>
      </c>
      <c r="Q105" s="22">
        <v>4</v>
      </c>
      <c r="R105" s="22"/>
      <c r="S105" s="22"/>
      <c r="T105" s="22"/>
      <c r="U105" s="22"/>
      <c r="V105" s="22"/>
      <c r="W105" s="22"/>
      <c r="X105" s="22"/>
      <c r="Y105" s="22"/>
      <c r="Z105" s="22"/>
      <c r="AA105" s="22"/>
      <c r="AB105" s="22"/>
      <c r="AC105" s="22"/>
      <c r="AD105" s="32"/>
      <c r="AE105" s="32"/>
      <c r="AF105" s="32"/>
      <c r="AG105" s="32">
        <f t="shared" si="29"/>
        <v>0</v>
      </c>
      <c r="AH105" s="32">
        <f t="shared" si="29"/>
        <v>50</v>
      </c>
      <c r="AI105" s="32">
        <f t="shared" si="30"/>
        <v>50</v>
      </c>
      <c r="AJ105" s="32">
        <f t="shared" si="31"/>
        <v>4</v>
      </c>
      <c r="AK105" s="32" t="s">
        <v>20</v>
      </c>
      <c r="AL105" s="33"/>
      <c r="AM105" s="33"/>
      <c r="AN105" s="52" t="s">
        <v>195</v>
      </c>
    </row>
    <row r="106" spans="1:40" s="34" customFormat="1" ht="12.75">
      <c r="A106" s="37" t="s">
        <v>61</v>
      </c>
      <c r="B106" s="15" t="s">
        <v>95</v>
      </c>
      <c r="C106" s="15">
        <v>5</v>
      </c>
      <c r="D106" s="37" t="s">
        <v>339</v>
      </c>
      <c r="E106" s="16" t="s">
        <v>196</v>
      </c>
      <c r="F106" s="22"/>
      <c r="G106" s="22"/>
      <c r="H106" s="22"/>
      <c r="I106" s="22"/>
      <c r="J106" s="22"/>
      <c r="K106" s="22"/>
      <c r="L106" s="22"/>
      <c r="M106" s="22"/>
      <c r="N106" s="22"/>
      <c r="O106" s="22"/>
      <c r="P106" s="22"/>
      <c r="Q106" s="22"/>
      <c r="R106" s="22">
        <v>0</v>
      </c>
      <c r="S106" s="22">
        <v>50</v>
      </c>
      <c r="T106" s="22">
        <v>4</v>
      </c>
      <c r="U106" s="22"/>
      <c r="V106" s="22"/>
      <c r="W106" s="22"/>
      <c r="X106" s="22"/>
      <c r="Y106" s="22"/>
      <c r="Z106" s="22"/>
      <c r="AA106" s="22"/>
      <c r="AB106" s="22"/>
      <c r="AC106" s="22"/>
      <c r="AD106" s="32"/>
      <c r="AE106" s="32"/>
      <c r="AF106" s="32"/>
      <c r="AG106" s="32">
        <f t="shared" si="29"/>
        <v>0</v>
      </c>
      <c r="AH106" s="32">
        <f t="shared" si="29"/>
        <v>50</v>
      </c>
      <c r="AI106" s="32">
        <f t="shared" si="30"/>
        <v>50</v>
      </c>
      <c r="AJ106" s="32">
        <f t="shared" si="31"/>
        <v>4</v>
      </c>
      <c r="AK106" s="32" t="s">
        <v>20</v>
      </c>
      <c r="AL106" s="33"/>
      <c r="AM106" s="33"/>
      <c r="AN106" s="28" t="s">
        <v>243</v>
      </c>
    </row>
    <row r="107" spans="1:40" s="34" customFormat="1" ht="12.75">
      <c r="A107" s="37" t="s">
        <v>61</v>
      </c>
      <c r="B107" s="15" t="s">
        <v>95</v>
      </c>
      <c r="C107" s="15">
        <v>6</v>
      </c>
      <c r="D107" s="37" t="s">
        <v>340</v>
      </c>
      <c r="E107" s="16" t="s">
        <v>197</v>
      </c>
      <c r="F107" s="22"/>
      <c r="G107" s="22"/>
      <c r="H107" s="22"/>
      <c r="I107" s="22"/>
      <c r="J107" s="22"/>
      <c r="K107" s="22"/>
      <c r="L107" s="22"/>
      <c r="M107" s="22"/>
      <c r="N107" s="22"/>
      <c r="O107" s="22"/>
      <c r="P107" s="22"/>
      <c r="Q107" s="22"/>
      <c r="R107" s="22"/>
      <c r="S107" s="22"/>
      <c r="T107" s="22"/>
      <c r="U107" s="22">
        <v>0</v>
      </c>
      <c r="V107" s="22">
        <v>40</v>
      </c>
      <c r="W107" s="22">
        <v>4</v>
      </c>
      <c r="X107" s="22"/>
      <c r="Y107" s="22"/>
      <c r="Z107" s="22"/>
      <c r="AA107" s="22"/>
      <c r="AB107" s="22"/>
      <c r="AC107" s="22"/>
      <c r="AD107" s="32"/>
      <c r="AE107" s="32"/>
      <c r="AF107" s="32"/>
      <c r="AG107" s="32">
        <f t="shared" si="29"/>
        <v>0</v>
      </c>
      <c r="AH107" s="32">
        <f t="shared" si="29"/>
        <v>40</v>
      </c>
      <c r="AI107" s="32">
        <f t="shared" si="30"/>
        <v>40</v>
      </c>
      <c r="AJ107" s="32">
        <f t="shared" si="31"/>
        <v>4</v>
      </c>
      <c r="AK107" s="32" t="s">
        <v>20</v>
      </c>
      <c r="AL107" s="33"/>
      <c r="AM107" s="33"/>
      <c r="AN107" s="28" t="s">
        <v>244</v>
      </c>
    </row>
    <row r="108" spans="1:40" s="34" customFormat="1" ht="25.5">
      <c r="A108" s="37" t="s">
        <v>61</v>
      </c>
      <c r="B108" s="15" t="s">
        <v>96</v>
      </c>
      <c r="C108" s="15">
        <v>7</v>
      </c>
      <c r="D108" s="37" t="s">
        <v>341</v>
      </c>
      <c r="E108" s="16" t="s">
        <v>103</v>
      </c>
      <c r="F108" s="22"/>
      <c r="G108" s="22"/>
      <c r="H108" s="22"/>
      <c r="I108" s="22"/>
      <c r="J108" s="22"/>
      <c r="K108" s="22"/>
      <c r="L108" s="22"/>
      <c r="M108" s="22"/>
      <c r="N108" s="22"/>
      <c r="O108" s="22"/>
      <c r="P108" s="22"/>
      <c r="Q108" s="22"/>
      <c r="R108" s="22"/>
      <c r="S108" s="22"/>
      <c r="T108" s="22"/>
      <c r="U108" s="22"/>
      <c r="V108" s="22"/>
      <c r="W108" s="22"/>
      <c r="X108" s="22">
        <v>0</v>
      </c>
      <c r="Y108" s="22">
        <v>40</v>
      </c>
      <c r="Z108" s="22">
        <v>4</v>
      </c>
      <c r="AA108" s="22"/>
      <c r="AB108" s="22"/>
      <c r="AC108" s="22"/>
      <c r="AD108" s="32"/>
      <c r="AE108" s="32"/>
      <c r="AF108" s="32"/>
      <c r="AG108" s="32">
        <f t="shared" si="29"/>
        <v>0</v>
      </c>
      <c r="AH108" s="32">
        <f t="shared" si="29"/>
        <v>40</v>
      </c>
      <c r="AI108" s="32">
        <f t="shared" si="30"/>
        <v>40</v>
      </c>
      <c r="AJ108" s="32">
        <f t="shared" si="31"/>
        <v>4</v>
      </c>
      <c r="AK108" s="32" t="s">
        <v>20</v>
      </c>
      <c r="AL108" s="33"/>
      <c r="AM108" s="33"/>
      <c r="AN108" s="28" t="s">
        <v>245</v>
      </c>
    </row>
    <row r="109" spans="1:40" s="34" customFormat="1" ht="12.75">
      <c r="A109" s="37" t="s">
        <v>61</v>
      </c>
      <c r="B109" s="15" t="s">
        <v>94</v>
      </c>
      <c r="C109" s="15">
        <v>4</v>
      </c>
      <c r="D109" s="37" t="s">
        <v>342</v>
      </c>
      <c r="E109" s="35" t="s">
        <v>440</v>
      </c>
      <c r="F109" s="54"/>
      <c r="G109" s="54"/>
      <c r="H109" s="54"/>
      <c r="I109" s="54"/>
      <c r="J109" s="54"/>
      <c r="K109" s="54"/>
      <c r="L109" s="24"/>
      <c r="M109" s="28"/>
      <c r="N109" s="28"/>
      <c r="O109" s="28">
        <v>0</v>
      </c>
      <c r="P109" s="28">
        <v>3</v>
      </c>
      <c r="Q109" s="28">
        <v>0</v>
      </c>
      <c r="R109" s="28"/>
      <c r="S109" s="28"/>
      <c r="T109" s="28"/>
      <c r="U109" s="28"/>
      <c r="V109" s="28"/>
      <c r="W109" s="28"/>
      <c r="X109" s="28"/>
      <c r="Y109" s="28"/>
      <c r="Z109" s="28"/>
      <c r="AA109" s="28"/>
      <c r="AB109" s="28"/>
      <c r="AC109" s="28"/>
      <c r="AD109" s="16"/>
      <c r="AE109" s="16"/>
      <c r="AF109" s="17"/>
      <c r="AG109" s="32">
        <f t="shared" si="29"/>
        <v>0</v>
      </c>
      <c r="AH109" s="32">
        <f t="shared" si="29"/>
        <v>3</v>
      </c>
      <c r="AI109" s="32">
        <f t="shared" si="30"/>
        <v>3</v>
      </c>
      <c r="AJ109" s="32">
        <f t="shared" si="31"/>
        <v>0</v>
      </c>
      <c r="AK109" s="36" t="s">
        <v>191</v>
      </c>
      <c r="AL109" s="33"/>
      <c r="AM109" s="33"/>
      <c r="AN109" s="28"/>
    </row>
    <row r="110" spans="1:40" s="34" customFormat="1" ht="12.75">
      <c r="A110" s="37" t="s">
        <v>61</v>
      </c>
      <c r="B110" s="15" t="s">
        <v>95</v>
      </c>
      <c r="C110" s="15">
        <v>5</v>
      </c>
      <c r="D110" s="37" t="s">
        <v>343</v>
      </c>
      <c r="E110" s="35" t="s">
        <v>441</v>
      </c>
      <c r="F110" s="54"/>
      <c r="G110" s="54"/>
      <c r="H110" s="54"/>
      <c r="I110" s="54"/>
      <c r="J110" s="54"/>
      <c r="K110" s="54"/>
      <c r="L110" s="24"/>
      <c r="M110" s="28"/>
      <c r="N110" s="28"/>
      <c r="O110" s="28"/>
      <c r="P110" s="28"/>
      <c r="Q110" s="28"/>
      <c r="R110" s="28">
        <v>0</v>
      </c>
      <c r="S110" s="28">
        <v>3</v>
      </c>
      <c r="T110" s="28">
        <v>0</v>
      </c>
      <c r="U110" s="28"/>
      <c r="V110" s="28"/>
      <c r="W110" s="28"/>
      <c r="X110" s="28"/>
      <c r="Y110" s="28"/>
      <c r="Z110" s="28"/>
      <c r="AA110" s="28"/>
      <c r="AB110" s="28"/>
      <c r="AC110" s="28"/>
      <c r="AD110" s="16"/>
      <c r="AE110" s="16"/>
      <c r="AF110" s="17"/>
      <c r="AG110" s="32">
        <f t="shared" si="29"/>
        <v>0</v>
      </c>
      <c r="AH110" s="32">
        <f t="shared" si="29"/>
        <v>3</v>
      </c>
      <c r="AI110" s="32">
        <f t="shared" si="30"/>
        <v>3</v>
      </c>
      <c r="AJ110" s="32">
        <f t="shared" si="31"/>
        <v>0</v>
      </c>
      <c r="AK110" s="36" t="s">
        <v>191</v>
      </c>
      <c r="AL110" s="33"/>
      <c r="AM110" s="33"/>
      <c r="AN110" s="28" t="s">
        <v>53</v>
      </c>
    </row>
    <row r="111" spans="1:40" s="34" customFormat="1" ht="12.75">
      <c r="A111" s="37" t="s">
        <v>61</v>
      </c>
      <c r="B111" s="15" t="s">
        <v>95</v>
      </c>
      <c r="C111" s="15">
        <v>6</v>
      </c>
      <c r="D111" s="37" t="s">
        <v>344</v>
      </c>
      <c r="E111" s="35" t="s">
        <v>442</v>
      </c>
      <c r="F111" s="54"/>
      <c r="G111" s="54"/>
      <c r="H111" s="54"/>
      <c r="I111" s="54"/>
      <c r="J111" s="54"/>
      <c r="K111" s="54"/>
      <c r="L111" s="24"/>
      <c r="M111" s="28"/>
      <c r="N111" s="28"/>
      <c r="O111" s="28"/>
      <c r="P111" s="28"/>
      <c r="Q111" s="28"/>
      <c r="R111" s="28"/>
      <c r="S111" s="28"/>
      <c r="T111" s="28"/>
      <c r="U111" s="28">
        <v>0</v>
      </c>
      <c r="V111" s="28">
        <v>3</v>
      </c>
      <c r="W111" s="28">
        <v>0</v>
      </c>
      <c r="X111" s="28"/>
      <c r="Y111" s="28"/>
      <c r="Z111" s="28"/>
      <c r="AA111" s="28"/>
      <c r="AB111" s="28"/>
      <c r="AC111" s="28"/>
      <c r="AD111" s="16"/>
      <c r="AE111" s="16"/>
      <c r="AF111" s="17"/>
      <c r="AG111" s="32">
        <f t="shared" si="29"/>
        <v>0</v>
      </c>
      <c r="AH111" s="32">
        <f t="shared" si="29"/>
        <v>3</v>
      </c>
      <c r="AI111" s="32">
        <f t="shared" si="30"/>
        <v>3</v>
      </c>
      <c r="AJ111" s="32">
        <f t="shared" si="31"/>
        <v>0</v>
      </c>
      <c r="AK111" s="36" t="s">
        <v>191</v>
      </c>
      <c r="AL111" s="33"/>
      <c r="AM111" s="33"/>
      <c r="AN111" s="28" t="s">
        <v>54</v>
      </c>
    </row>
    <row r="112" spans="1:40" s="34" customFormat="1" ht="12.75">
      <c r="A112" s="37" t="s">
        <v>61</v>
      </c>
      <c r="B112" s="15" t="s">
        <v>95</v>
      </c>
      <c r="C112" s="15">
        <v>6</v>
      </c>
      <c r="D112" s="37" t="s">
        <v>345</v>
      </c>
      <c r="E112" s="16" t="s">
        <v>84</v>
      </c>
      <c r="F112" s="22"/>
      <c r="G112" s="22"/>
      <c r="H112" s="22"/>
      <c r="I112" s="22"/>
      <c r="J112" s="22"/>
      <c r="K112" s="22"/>
      <c r="L112" s="24"/>
      <c r="M112" s="28"/>
      <c r="N112" s="28"/>
      <c r="O112" s="28"/>
      <c r="P112" s="28"/>
      <c r="Q112" s="28"/>
      <c r="R112" s="28"/>
      <c r="S112" s="28"/>
      <c r="T112" s="28"/>
      <c r="U112" s="28">
        <v>0</v>
      </c>
      <c r="V112" s="28">
        <v>2</v>
      </c>
      <c r="W112" s="28">
        <v>0</v>
      </c>
      <c r="X112" s="28"/>
      <c r="Y112" s="28"/>
      <c r="Z112" s="28"/>
      <c r="AA112" s="28"/>
      <c r="AB112" s="28"/>
      <c r="AC112" s="28"/>
      <c r="AD112" s="16"/>
      <c r="AE112" s="16"/>
      <c r="AF112" s="32"/>
      <c r="AG112" s="32">
        <f t="shared" si="29"/>
        <v>0</v>
      </c>
      <c r="AH112" s="32">
        <f t="shared" si="29"/>
        <v>2</v>
      </c>
      <c r="AI112" s="32">
        <f t="shared" si="30"/>
        <v>2</v>
      </c>
      <c r="AJ112" s="32">
        <f t="shared" si="31"/>
        <v>0</v>
      </c>
      <c r="AK112" s="37" t="s">
        <v>191</v>
      </c>
      <c r="AL112" s="33"/>
      <c r="AM112" s="33"/>
      <c r="AN112" s="52"/>
    </row>
    <row r="113" spans="1:40" s="34" customFormat="1" ht="12.75">
      <c r="A113" s="37" t="s">
        <v>61</v>
      </c>
      <c r="B113" s="15" t="s">
        <v>95</v>
      </c>
      <c r="C113" s="15">
        <v>6</v>
      </c>
      <c r="D113" s="37" t="s">
        <v>346</v>
      </c>
      <c r="E113" s="16" t="s">
        <v>188</v>
      </c>
      <c r="F113" s="22"/>
      <c r="G113" s="22"/>
      <c r="H113" s="22"/>
      <c r="I113" s="22"/>
      <c r="J113" s="22"/>
      <c r="K113" s="22"/>
      <c r="L113" s="24"/>
      <c r="M113" s="28"/>
      <c r="N113" s="28"/>
      <c r="O113" s="28"/>
      <c r="P113" s="28"/>
      <c r="Q113" s="28"/>
      <c r="R113" s="28"/>
      <c r="S113" s="28"/>
      <c r="T113" s="28"/>
      <c r="U113" s="28">
        <v>0</v>
      </c>
      <c r="V113" s="28">
        <v>2</v>
      </c>
      <c r="W113" s="28">
        <v>0</v>
      </c>
      <c r="X113" s="28"/>
      <c r="Y113" s="28"/>
      <c r="Z113" s="28"/>
      <c r="AA113" s="28"/>
      <c r="AB113" s="28"/>
      <c r="AC113" s="28"/>
      <c r="AD113" s="16"/>
      <c r="AE113" s="16"/>
      <c r="AF113" s="15"/>
      <c r="AG113" s="32">
        <f t="shared" si="29"/>
        <v>0</v>
      </c>
      <c r="AH113" s="32">
        <f t="shared" si="29"/>
        <v>2</v>
      </c>
      <c r="AI113" s="32">
        <f t="shared" si="30"/>
        <v>2</v>
      </c>
      <c r="AJ113" s="32">
        <f t="shared" si="31"/>
        <v>0</v>
      </c>
      <c r="AK113" s="37" t="s">
        <v>191</v>
      </c>
      <c r="AL113" s="33"/>
      <c r="AM113" s="33"/>
      <c r="AN113" s="28"/>
    </row>
    <row r="114" spans="1:40" s="34" customFormat="1" ht="12.75">
      <c r="A114" s="37" t="s">
        <v>61</v>
      </c>
      <c r="B114" s="15" t="s">
        <v>95</v>
      </c>
      <c r="C114" s="15">
        <v>6</v>
      </c>
      <c r="D114" s="37" t="s">
        <v>347</v>
      </c>
      <c r="E114" s="16" t="s">
        <v>189</v>
      </c>
      <c r="F114" s="22"/>
      <c r="G114" s="22"/>
      <c r="H114" s="22"/>
      <c r="I114" s="22"/>
      <c r="J114" s="22"/>
      <c r="K114" s="22"/>
      <c r="L114" s="24"/>
      <c r="M114" s="28"/>
      <c r="N114" s="28"/>
      <c r="O114" s="28"/>
      <c r="P114" s="28"/>
      <c r="Q114" s="28"/>
      <c r="R114" s="28"/>
      <c r="S114" s="28"/>
      <c r="T114" s="28"/>
      <c r="U114" s="28">
        <v>0</v>
      </c>
      <c r="V114" s="28">
        <v>2</v>
      </c>
      <c r="W114" s="28">
        <v>0</v>
      </c>
      <c r="X114" s="28"/>
      <c r="Y114" s="28"/>
      <c r="Z114" s="28"/>
      <c r="AA114" s="28"/>
      <c r="AB114" s="28"/>
      <c r="AC114" s="28"/>
      <c r="AD114" s="16"/>
      <c r="AE114" s="16"/>
      <c r="AF114" s="15"/>
      <c r="AG114" s="32">
        <f t="shared" si="29"/>
        <v>0</v>
      </c>
      <c r="AH114" s="32">
        <f t="shared" si="29"/>
        <v>2</v>
      </c>
      <c r="AI114" s="32">
        <f t="shared" si="30"/>
        <v>2</v>
      </c>
      <c r="AJ114" s="32">
        <f t="shared" si="31"/>
        <v>0</v>
      </c>
      <c r="AK114" s="37" t="s">
        <v>191</v>
      </c>
      <c r="AL114" s="33"/>
      <c r="AM114" s="33"/>
      <c r="AN114" s="28"/>
    </row>
    <row r="115" spans="1:40" s="34" customFormat="1" ht="12.75">
      <c r="A115" s="37" t="s">
        <v>61</v>
      </c>
      <c r="B115" s="15" t="s">
        <v>95</v>
      </c>
      <c r="C115" s="15">
        <v>6</v>
      </c>
      <c r="D115" s="37" t="s">
        <v>348</v>
      </c>
      <c r="E115" s="16" t="s">
        <v>85</v>
      </c>
      <c r="F115" s="22"/>
      <c r="G115" s="22"/>
      <c r="H115" s="22"/>
      <c r="I115" s="22"/>
      <c r="J115" s="22"/>
      <c r="K115" s="22"/>
      <c r="L115" s="24"/>
      <c r="M115" s="28"/>
      <c r="N115" s="28"/>
      <c r="O115" s="28"/>
      <c r="P115" s="28"/>
      <c r="Q115" s="28"/>
      <c r="R115" s="28"/>
      <c r="S115" s="28"/>
      <c r="T115" s="28"/>
      <c r="U115" s="28">
        <v>0</v>
      </c>
      <c r="V115" s="28">
        <v>2</v>
      </c>
      <c r="W115" s="28">
        <v>0</v>
      </c>
      <c r="X115" s="28"/>
      <c r="Y115" s="28"/>
      <c r="Z115" s="28"/>
      <c r="AA115" s="28"/>
      <c r="AB115" s="28"/>
      <c r="AC115" s="28"/>
      <c r="AD115" s="16"/>
      <c r="AE115" s="16"/>
      <c r="AF115" s="15"/>
      <c r="AG115" s="32">
        <f t="shared" si="29"/>
        <v>0</v>
      </c>
      <c r="AH115" s="32">
        <f t="shared" si="29"/>
        <v>2</v>
      </c>
      <c r="AI115" s="32">
        <f t="shared" si="30"/>
        <v>2</v>
      </c>
      <c r="AJ115" s="32">
        <f t="shared" si="31"/>
        <v>0</v>
      </c>
      <c r="AK115" s="37" t="s">
        <v>191</v>
      </c>
      <c r="AL115" s="33"/>
      <c r="AM115" s="33"/>
      <c r="AN115" s="28"/>
    </row>
    <row r="116" spans="1:40" s="34" customFormat="1" ht="12.75">
      <c r="A116" s="37" t="s">
        <v>61</v>
      </c>
      <c r="B116" s="15" t="s">
        <v>95</v>
      </c>
      <c r="C116" s="15">
        <v>6</v>
      </c>
      <c r="D116" s="37" t="s">
        <v>349</v>
      </c>
      <c r="E116" s="16" t="s">
        <v>187</v>
      </c>
      <c r="F116" s="22"/>
      <c r="G116" s="22"/>
      <c r="H116" s="22"/>
      <c r="I116" s="22"/>
      <c r="J116" s="22"/>
      <c r="K116" s="22"/>
      <c r="L116" s="24"/>
      <c r="M116" s="28"/>
      <c r="N116" s="28"/>
      <c r="O116" s="28"/>
      <c r="P116" s="28"/>
      <c r="Q116" s="28"/>
      <c r="R116" s="28"/>
      <c r="S116" s="28"/>
      <c r="T116" s="28"/>
      <c r="U116" s="28">
        <v>0</v>
      </c>
      <c r="V116" s="28">
        <v>2</v>
      </c>
      <c r="W116" s="28">
        <v>0</v>
      </c>
      <c r="X116" s="28"/>
      <c r="Y116" s="28"/>
      <c r="Z116" s="28"/>
      <c r="AA116" s="28"/>
      <c r="AB116" s="28"/>
      <c r="AC116" s="28"/>
      <c r="AD116" s="16"/>
      <c r="AE116" s="16"/>
      <c r="AF116" s="15"/>
      <c r="AG116" s="32">
        <f t="shared" si="29"/>
        <v>0</v>
      </c>
      <c r="AH116" s="32">
        <f t="shared" si="29"/>
        <v>2</v>
      </c>
      <c r="AI116" s="32">
        <f t="shared" si="30"/>
        <v>2</v>
      </c>
      <c r="AJ116" s="32">
        <f t="shared" si="31"/>
        <v>0</v>
      </c>
      <c r="AK116" s="37" t="s">
        <v>191</v>
      </c>
      <c r="AL116" s="33"/>
      <c r="AM116" s="33"/>
      <c r="AN116" s="28"/>
    </row>
    <row r="117" spans="1:40" s="34" customFormat="1" ht="12.75">
      <c r="A117" s="37" t="s">
        <v>61</v>
      </c>
      <c r="B117" s="15" t="s">
        <v>96</v>
      </c>
      <c r="C117" s="15">
        <v>7</v>
      </c>
      <c r="D117" s="37" t="s">
        <v>350</v>
      </c>
      <c r="E117" s="16" t="s">
        <v>190</v>
      </c>
      <c r="F117" s="22"/>
      <c r="G117" s="22"/>
      <c r="H117" s="22"/>
      <c r="I117" s="22"/>
      <c r="J117" s="22"/>
      <c r="K117" s="22"/>
      <c r="L117" s="24"/>
      <c r="M117" s="28"/>
      <c r="N117" s="28"/>
      <c r="O117" s="28"/>
      <c r="P117" s="28"/>
      <c r="Q117" s="28"/>
      <c r="R117" s="28"/>
      <c r="S117" s="28"/>
      <c r="T117" s="28"/>
      <c r="U117" s="28"/>
      <c r="V117" s="28"/>
      <c r="W117" s="28"/>
      <c r="X117" s="28">
        <v>0</v>
      </c>
      <c r="Y117" s="28">
        <v>2</v>
      </c>
      <c r="Z117" s="28">
        <v>0</v>
      </c>
      <c r="AA117" s="28"/>
      <c r="AB117" s="28"/>
      <c r="AC117" s="28"/>
      <c r="AD117" s="16"/>
      <c r="AE117" s="16"/>
      <c r="AF117" s="15"/>
      <c r="AG117" s="32">
        <f t="shared" si="29"/>
        <v>0</v>
      </c>
      <c r="AH117" s="32">
        <f t="shared" si="29"/>
        <v>2</v>
      </c>
      <c r="AI117" s="32">
        <f t="shared" si="30"/>
        <v>2</v>
      </c>
      <c r="AJ117" s="32">
        <f t="shared" si="31"/>
        <v>0</v>
      </c>
      <c r="AK117" s="37" t="s">
        <v>191</v>
      </c>
      <c r="AL117" s="33"/>
      <c r="AM117" s="33"/>
      <c r="AN117" s="28"/>
    </row>
    <row r="118" spans="1:40" s="34" customFormat="1" ht="12.75">
      <c r="A118" s="37" t="s">
        <v>61</v>
      </c>
      <c r="B118" s="15" t="s">
        <v>96</v>
      </c>
      <c r="C118" s="15">
        <v>7</v>
      </c>
      <c r="D118" s="37" t="s">
        <v>351</v>
      </c>
      <c r="E118" s="16" t="s">
        <v>105</v>
      </c>
      <c r="F118" s="22"/>
      <c r="G118" s="22"/>
      <c r="H118" s="22"/>
      <c r="I118" s="22"/>
      <c r="J118" s="22"/>
      <c r="K118" s="22"/>
      <c r="L118" s="24"/>
      <c r="M118" s="28"/>
      <c r="N118" s="28"/>
      <c r="O118" s="28"/>
      <c r="P118" s="28"/>
      <c r="Q118" s="28"/>
      <c r="R118" s="28"/>
      <c r="S118" s="28"/>
      <c r="T118" s="28"/>
      <c r="U118" s="28"/>
      <c r="V118" s="28"/>
      <c r="W118" s="28"/>
      <c r="X118" s="28">
        <v>0</v>
      </c>
      <c r="Y118" s="28">
        <v>2</v>
      </c>
      <c r="Z118" s="28">
        <v>0</v>
      </c>
      <c r="AA118" s="28"/>
      <c r="AB118" s="28"/>
      <c r="AC118" s="28"/>
      <c r="AD118" s="16"/>
      <c r="AE118" s="16"/>
      <c r="AF118" s="15"/>
      <c r="AG118" s="32">
        <f t="shared" si="29"/>
        <v>0</v>
      </c>
      <c r="AH118" s="32">
        <f t="shared" si="29"/>
        <v>2</v>
      </c>
      <c r="AI118" s="32">
        <f t="shared" si="30"/>
        <v>2</v>
      </c>
      <c r="AJ118" s="32">
        <f t="shared" si="31"/>
        <v>0</v>
      </c>
      <c r="AK118" s="37" t="s">
        <v>191</v>
      </c>
      <c r="AL118" s="33"/>
      <c r="AM118" s="33"/>
      <c r="AN118" s="28"/>
    </row>
    <row r="119" spans="1:40" s="34" customFormat="1" ht="12.75">
      <c r="A119" s="37" t="s">
        <v>61</v>
      </c>
      <c r="B119" s="15" t="s">
        <v>96</v>
      </c>
      <c r="C119" s="15">
        <v>7</v>
      </c>
      <c r="D119" s="37" t="s">
        <v>352</v>
      </c>
      <c r="E119" s="16" t="s">
        <v>246</v>
      </c>
      <c r="F119" s="28"/>
      <c r="G119" s="28"/>
      <c r="H119" s="28"/>
      <c r="I119" s="28"/>
      <c r="J119" s="28"/>
      <c r="K119" s="28"/>
      <c r="L119" s="28"/>
      <c r="M119" s="28"/>
      <c r="N119" s="28"/>
      <c r="O119" s="28"/>
      <c r="P119" s="28"/>
      <c r="Q119" s="28"/>
      <c r="R119" s="28"/>
      <c r="S119" s="28"/>
      <c r="T119" s="28"/>
      <c r="U119" s="28"/>
      <c r="V119" s="28"/>
      <c r="W119" s="28"/>
      <c r="X119" s="28">
        <v>0</v>
      </c>
      <c r="Y119" s="28">
        <v>20</v>
      </c>
      <c r="Z119" s="28">
        <v>2</v>
      </c>
      <c r="AA119" s="28"/>
      <c r="AB119" s="28"/>
      <c r="AC119" s="28"/>
      <c r="AD119" s="16"/>
      <c r="AE119" s="16"/>
      <c r="AF119" s="16"/>
      <c r="AG119" s="62">
        <f t="shared" si="29"/>
        <v>0</v>
      </c>
      <c r="AH119" s="62">
        <f t="shared" si="29"/>
        <v>20</v>
      </c>
      <c r="AI119" s="62">
        <f t="shared" si="30"/>
        <v>20</v>
      </c>
      <c r="AJ119" s="62">
        <f t="shared" si="31"/>
        <v>2</v>
      </c>
      <c r="AK119" s="62" t="s">
        <v>20</v>
      </c>
      <c r="AL119" s="33"/>
      <c r="AM119" s="33"/>
      <c r="AN119" s="28"/>
    </row>
    <row r="120" spans="1:40" s="34" customFormat="1" ht="12.75">
      <c r="A120" s="37" t="s">
        <v>61</v>
      </c>
      <c r="B120" s="15" t="s">
        <v>96</v>
      </c>
      <c r="C120" s="15">
        <v>8</v>
      </c>
      <c r="D120" s="37" t="s">
        <v>353</v>
      </c>
      <c r="E120" s="16" t="s">
        <v>247</v>
      </c>
      <c r="F120" s="28"/>
      <c r="G120" s="28"/>
      <c r="H120" s="28"/>
      <c r="I120" s="28"/>
      <c r="J120" s="28"/>
      <c r="K120" s="28"/>
      <c r="L120" s="28"/>
      <c r="M120" s="28"/>
      <c r="N120" s="28"/>
      <c r="O120" s="28"/>
      <c r="P120" s="28"/>
      <c r="Q120" s="28"/>
      <c r="R120" s="28"/>
      <c r="S120" s="28"/>
      <c r="T120" s="28"/>
      <c r="U120" s="28"/>
      <c r="V120" s="28"/>
      <c r="W120" s="28"/>
      <c r="X120" s="28"/>
      <c r="Y120" s="28"/>
      <c r="Z120" s="28"/>
      <c r="AA120" s="28">
        <v>0</v>
      </c>
      <c r="AB120" s="28">
        <v>20</v>
      </c>
      <c r="AC120" s="28">
        <v>2</v>
      </c>
      <c r="AD120" s="16"/>
      <c r="AE120" s="16"/>
      <c r="AF120" s="16"/>
      <c r="AG120" s="62">
        <f t="shared" si="29"/>
        <v>0</v>
      </c>
      <c r="AH120" s="62">
        <f t="shared" si="29"/>
        <v>20</v>
      </c>
      <c r="AI120" s="62">
        <f t="shared" si="30"/>
        <v>20</v>
      </c>
      <c r="AJ120" s="62">
        <f t="shared" si="31"/>
        <v>2</v>
      </c>
      <c r="AK120" s="62" t="s">
        <v>20</v>
      </c>
      <c r="AL120" s="33"/>
      <c r="AM120" s="33"/>
      <c r="AN120" s="28" t="s">
        <v>102</v>
      </c>
    </row>
    <row r="121" spans="1:40" s="34" customFormat="1" ht="12.75">
      <c r="A121" s="70" t="s">
        <v>61</v>
      </c>
      <c r="B121" s="18" t="s">
        <v>96</v>
      </c>
      <c r="C121" s="18">
        <v>8</v>
      </c>
      <c r="D121" s="70" t="s">
        <v>354</v>
      </c>
      <c r="E121" s="89" t="s">
        <v>116</v>
      </c>
      <c r="F121" s="22"/>
      <c r="G121" s="22"/>
      <c r="H121" s="22"/>
      <c r="I121" s="22"/>
      <c r="J121" s="22"/>
      <c r="K121" s="22"/>
      <c r="L121" s="22"/>
      <c r="M121" s="22"/>
      <c r="N121" s="22"/>
      <c r="O121" s="22"/>
      <c r="P121" s="22"/>
      <c r="Q121" s="22"/>
      <c r="R121" s="22"/>
      <c r="S121" s="22"/>
      <c r="T121" s="22"/>
      <c r="U121" s="24"/>
      <c r="V121" s="24"/>
      <c r="W121" s="24"/>
      <c r="X121" s="24"/>
      <c r="Y121" s="24"/>
      <c r="Z121" s="24"/>
      <c r="AA121" s="22">
        <v>0</v>
      </c>
      <c r="AB121" s="22">
        <v>3</v>
      </c>
      <c r="AC121" s="22">
        <v>5</v>
      </c>
      <c r="AD121" s="18"/>
      <c r="AE121" s="18"/>
      <c r="AF121" s="18"/>
      <c r="AG121" s="38">
        <f t="shared" si="29"/>
        <v>0</v>
      </c>
      <c r="AH121" s="38">
        <f t="shared" si="29"/>
        <v>3</v>
      </c>
      <c r="AI121" s="38">
        <f t="shared" si="30"/>
        <v>3</v>
      </c>
      <c r="AJ121" s="38">
        <f t="shared" si="31"/>
        <v>5</v>
      </c>
      <c r="AK121" s="38" t="s">
        <v>93</v>
      </c>
      <c r="AL121" s="33"/>
      <c r="AM121" s="33"/>
      <c r="AN121" s="28"/>
    </row>
    <row r="122" spans="1:40" s="92" customFormat="1" ht="12.75">
      <c r="A122" s="56" t="s">
        <v>61</v>
      </c>
      <c r="B122" s="56"/>
      <c r="C122" s="56"/>
      <c r="D122" s="56"/>
      <c r="E122" s="58" t="s">
        <v>264</v>
      </c>
      <c r="F122" s="83">
        <v>0</v>
      </c>
      <c r="G122" s="83">
        <v>0</v>
      </c>
      <c r="H122" s="83">
        <v>0</v>
      </c>
      <c r="I122" s="65">
        <v>0</v>
      </c>
      <c r="J122" s="65">
        <v>15</v>
      </c>
      <c r="K122" s="65">
        <v>2</v>
      </c>
      <c r="L122" s="65">
        <v>0</v>
      </c>
      <c r="M122" s="65">
        <v>22</v>
      </c>
      <c r="N122" s="65">
        <v>2</v>
      </c>
      <c r="O122" s="65">
        <v>0</v>
      </c>
      <c r="P122" s="65">
        <v>89</v>
      </c>
      <c r="Q122" s="65">
        <v>7</v>
      </c>
      <c r="R122" s="65">
        <v>0</v>
      </c>
      <c r="S122" s="65">
        <v>83</v>
      </c>
      <c r="T122" s="65">
        <v>7</v>
      </c>
      <c r="U122" s="65">
        <v>0</v>
      </c>
      <c r="V122" s="65">
        <v>53</v>
      </c>
      <c r="W122" s="65">
        <v>4</v>
      </c>
      <c r="X122" s="65">
        <v>0</v>
      </c>
      <c r="Y122" s="65">
        <v>144</v>
      </c>
      <c r="Z122" s="65">
        <v>9</v>
      </c>
      <c r="AA122" s="65">
        <v>0</v>
      </c>
      <c r="AB122" s="65">
        <v>103</v>
      </c>
      <c r="AC122" s="65">
        <v>10</v>
      </c>
      <c r="AD122" s="65"/>
      <c r="AE122" s="65"/>
      <c r="AF122" s="65"/>
      <c r="AG122" s="65"/>
      <c r="AH122" s="65"/>
      <c r="AI122" s="65"/>
      <c r="AJ122" s="65">
        <f>H122+K122+N122+Q122+T122+W122+Z122+AC122</f>
        <v>41</v>
      </c>
      <c r="AK122" s="65"/>
      <c r="AL122" s="90"/>
      <c r="AM122" s="90"/>
      <c r="AN122" s="91"/>
    </row>
    <row r="123" spans="1:40" s="34" customFormat="1" ht="12.75">
      <c r="A123" s="72" t="s">
        <v>61</v>
      </c>
      <c r="B123" s="72" t="s">
        <v>92</v>
      </c>
      <c r="C123" s="72">
        <v>1</v>
      </c>
      <c r="D123" s="77" t="s">
        <v>407</v>
      </c>
      <c r="E123" s="73" t="s">
        <v>48</v>
      </c>
      <c r="F123" s="26">
        <v>0</v>
      </c>
      <c r="G123" s="26">
        <v>4</v>
      </c>
      <c r="H123" s="26">
        <v>6</v>
      </c>
      <c r="I123" s="26"/>
      <c r="J123" s="26"/>
      <c r="K123" s="26"/>
      <c r="L123" s="26"/>
      <c r="M123" s="26"/>
      <c r="N123" s="26"/>
      <c r="O123" s="22"/>
      <c r="P123" s="22"/>
      <c r="Q123" s="22"/>
      <c r="R123" s="22"/>
      <c r="S123" s="22"/>
      <c r="T123" s="22"/>
      <c r="U123" s="22"/>
      <c r="V123" s="22"/>
      <c r="W123" s="22"/>
      <c r="X123" s="22"/>
      <c r="Y123" s="22"/>
      <c r="Z123" s="22"/>
      <c r="AA123" s="22"/>
      <c r="AB123" s="22"/>
      <c r="AC123" s="22"/>
      <c r="AD123" s="80">
        <v>0</v>
      </c>
      <c r="AE123" s="80">
        <v>4</v>
      </c>
      <c r="AF123" s="80">
        <v>15</v>
      </c>
      <c r="AG123" s="80">
        <v>0</v>
      </c>
      <c r="AH123" s="80">
        <v>60</v>
      </c>
      <c r="AI123" s="80">
        <v>60</v>
      </c>
      <c r="AJ123" s="80">
        <v>6</v>
      </c>
      <c r="AK123" s="80" t="s">
        <v>20</v>
      </c>
      <c r="AL123" s="33"/>
      <c r="AM123" s="33"/>
      <c r="AN123" s="25"/>
    </row>
    <row r="124" spans="1:40" s="34" customFormat="1" ht="12.75">
      <c r="A124" s="37" t="s">
        <v>61</v>
      </c>
      <c r="B124" s="37" t="s">
        <v>92</v>
      </c>
      <c r="C124" s="37">
        <v>2</v>
      </c>
      <c r="D124" s="55" t="s">
        <v>408</v>
      </c>
      <c r="E124" s="23" t="s">
        <v>99</v>
      </c>
      <c r="F124" s="26"/>
      <c r="G124" s="26"/>
      <c r="H124" s="26"/>
      <c r="I124" s="26">
        <v>0</v>
      </c>
      <c r="J124" s="26">
        <v>4</v>
      </c>
      <c r="K124" s="26">
        <v>6</v>
      </c>
      <c r="L124" s="26"/>
      <c r="M124" s="26"/>
      <c r="N124" s="26"/>
      <c r="O124" s="22"/>
      <c r="P124" s="22"/>
      <c r="Q124" s="22"/>
      <c r="R124" s="22"/>
      <c r="S124" s="22"/>
      <c r="T124" s="22"/>
      <c r="U124" s="22"/>
      <c r="V124" s="22"/>
      <c r="W124" s="22"/>
      <c r="X124" s="22"/>
      <c r="Y124" s="22"/>
      <c r="Z124" s="22"/>
      <c r="AA124" s="22"/>
      <c r="AB124" s="22"/>
      <c r="AC124" s="22"/>
      <c r="AD124" s="64">
        <v>0</v>
      </c>
      <c r="AE124" s="64">
        <v>4</v>
      </c>
      <c r="AF124" s="64">
        <v>15</v>
      </c>
      <c r="AG124" s="64">
        <v>0</v>
      </c>
      <c r="AH124" s="64">
        <v>60</v>
      </c>
      <c r="AI124" s="64">
        <v>60</v>
      </c>
      <c r="AJ124" s="64">
        <v>6</v>
      </c>
      <c r="AK124" s="64" t="s">
        <v>20</v>
      </c>
      <c r="AL124" s="33"/>
      <c r="AM124" s="33"/>
      <c r="AN124" s="25"/>
    </row>
    <row r="125" spans="1:40" s="34" customFormat="1" ht="12.75">
      <c r="A125" s="37" t="s">
        <v>61</v>
      </c>
      <c r="B125" s="37" t="s">
        <v>94</v>
      </c>
      <c r="C125" s="37">
        <v>3</v>
      </c>
      <c r="D125" s="55" t="s">
        <v>409</v>
      </c>
      <c r="E125" s="23" t="s">
        <v>101</v>
      </c>
      <c r="F125" s="26"/>
      <c r="G125" s="26"/>
      <c r="H125" s="26"/>
      <c r="I125" s="26"/>
      <c r="J125" s="26"/>
      <c r="K125" s="26"/>
      <c r="L125" s="26">
        <v>0</v>
      </c>
      <c r="M125" s="26">
        <v>4</v>
      </c>
      <c r="N125" s="26">
        <v>6</v>
      </c>
      <c r="O125" s="22"/>
      <c r="P125" s="22"/>
      <c r="Q125" s="22"/>
      <c r="R125" s="22"/>
      <c r="S125" s="22"/>
      <c r="T125" s="22"/>
      <c r="U125" s="22"/>
      <c r="V125" s="22"/>
      <c r="W125" s="22"/>
      <c r="X125" s="22"/>
      <c r="Y125" s="22"/>
      <c r="Z125" s="22"/>
      <c r="AA125" s="22"/>
      <c r="AB125" s="22"/>
      <c r="AC125" s="22"/>
      <c r="AD125" s="64">
        <v>0</v>
      </c>
      <c r="AE125" s="64">
        <v>4</v>
      </c>
      <c r="AF125" s="64">
        <v>15</v>
      </c>
      <c r="AG125" s="64">
        <v>0</v>
      </c>
      <c r="AH125" s="64">
        <v>60</v>
      </c>
      <c r="AI125" s="64">
        <v>60</v>
      </c>
      <c r="AJ125" s="64">
        <v>6</v>
      </c>
      <c r="AK125" s="64" t="s">
        <v>20</v>
      </c>
      <c r="AL125" s="33"/>
      <c r="AM125" s="33"/>
      <c r="AN125" s="25"/>
    </row>
    <row r="126" spans="1:40" s="34" customFormat="1" ht="12.75">
      <c r="A126" s="37" t="s">
        <v>61</v>
      </c>
      <c r="B126" s="37" t="s">
        <v>94</v>
      </c>
      <c r="C126" s="37">
        <v>4</v>
      </c>
      <c r="D126" s="55" t="s">
        <v>410</v>
      </c>
      <c r="E126" s="23" t="s">
        <v>100</v>
      </c>
      <c r="F126" s="22"/>
      <c r="G126" s="22"/>
      <c r="H126" s="22"/>
      <c r="I126" s="22"/>
      <c r="J126" s="22"/>
      <c r="K126" s="22"/>
      <c r="L126" s="22"/>
      <c r="M126" s="22"/>
      <c r="N126" s="22"/>
      <c r="O126" s="26">
        <v>0</v>
      </c>
      <c r="P126" s="26">
        <v>4</v>
      </c>
      <c r="Q126" s="26">
        <v>4</v>
      </c>
      <c r="R126" s="22"/>
      <c r="S126" s="22"/>
      <c r="T126" s="22"/>
      <c r="U126" s="22"/>
      <c r="V126" s="22"/>
      <c r="W126" s="22"/>
      <c r="X126" s="22"/>
      <c r="Y126" s="22"/>
      <c r="Z126" s="22"/>
      <c r="AA126" s="22"/>
      <c r="AB126" s="22"/>
      <c r="AC126" s="22"/>
      <c r="AD126" s="64">
        <v>0</v>
      </c>
      <c r="AE126" s="64">
        <v>4</v>
      </c>
      <c r="AF126" s="64">
        <v>15</v>
      </c>
      <c r="AG126" s="64">
        <v>0</v>
      </c>
      <c r="AH126" s="64">
        <v>60</v>
      </c>
      <c r="AI126" s="64">
        <v>60</v>
      </c>
      <c r="AJ126" s="64">
        <v>4</v>
      </c>
      <c r="AK126" s="64" t="s">
        <v>20</v>
      </c>
      <c r="AL126" s="33"/>
      <c r="AM126" s="33"/>
      <c r="AN126" s="25"/>
    </row>
    <row r="127" spans="1:40" s="34" customFormat="1" ht="12.75">
      <c r="A127" s="37" t="s">
        <v>61</v>
      </c>
      <c r="B127" s="37" t="s">
        <v>94</v>
      </c>
      <c r="C127" s="37">
        <v>4</v>
      </c>
      <c r="D127" s="55" t="s">
        <v>411</v>
      </c>
      <c r="E127" s="16" t="s">
        <v>225</v>
      </c>
      <c r="F127" s="22"/>
      <c r="G127" s="22"/>
      <c r="H127" s="22"/>
      <c r="I127" s="22"/>
      <c r="J127" s="22"/>
      <c r="K127" s="22"/>
      <c r="L127" s="22"/>
      <c r="M127" s="22"/>
      <c r="N127" s="22"/>
      <c r="O127" s="26">
        <v>1</v>
      </c>
      <c r="P127" s="26">
        <v>3</v>
      </c>
      <c r="Q127" s="26">
        <v>4</v>
      </c>
      <c r="R127" s="22"/>
      <c r="S127" s="22"/>
      <c r="T127" s="22"/>
      <c r="U127" s="22"/>
      <c r="V127" s="22"/>
      <c r="W127" s="22"/>
      <c r="X127" s="22"/>
      <c r="Y127" s="22"/>
      <c r="Z127" s="22"/>
      <c r="AA127" s="22"/>
      <c r="AB127" s="22"/>
      <c r="AC127" s="22"/>
      <c r="AD127" s="64">
        <v>1</v>
      </c>
      <c r="AE127" s="64">
        <v>3</v>
      </c>
      <c r="AF127" s="64">
        <v>15</v>
      </c>
      <c r="AG127" s="64">
        <v>15</v>
      </c>
      <c r="AH127" s="64">
        <v>45</v>
      </c>
      <c r="AI127" s="64">
        <v>60</v>
      </c>
      <c r="AJ127" s="64">
        <v>4</v>
      </c>
      <c r="AK127" s="64" t="s">
        <v>93</v>
      </c>
      <c r="AL127" s="33"/>
      <c r="AM127" s="33"/>
      <c r="AN127" s="25"/>
    </row>
    <row r="128" spans="1:40" s="34" customFormat="1" ht="12.75">
      <c r="A128" s="37" t="s">
        <v>61</v>
      </c>
      <c r="B128" s="37" t="s">
        <v>95</v>
      </c>
      <c r="C128" s="37">
        <v>5</v>
      </c>
      <c r="D128" s="55" t="s">
        <v>412</v>
      </c>
      <c r="E128" s="16" t="s">
        <v>226</v>
      </c>
      <c r="F128" s="22"/>
      <c r="G128" s="22"/>
      <c r="H128" s="22"/>
      <c r="I128" s="22"/>
      <c r="J128" s="22"/>
      <c r="K128" s="22"/>
      <c r="L128" s="22"/>
      <c r="M128" s="22"/>
      <c r="N128" s="22"/>
      <c r="O128" s="22"/>
      <c r="P128" s="22"/>
      <c r="Q128" s="22"/>
      <c r="R128" s="22">
        <v>0</v>
      </c>
      <c r="S128" s="26">
        <v>2</v>
      </c>
      <c r="T128" s="26">
        <v>2</v>
      </c>
      <c r="U128" s="22"/>
      <c r="V128" s="22"/>
      <c r="W128" s="22"/>
      <c r="X128" s="22"/>
      <c r="Y128" s="22"/>
      <c r="Z128" s="22"/>
      <c r="AA128" s="22"/>
      <c r="AB128" s="22"/>
      <c r="AC128" s="22"/>
      <c r="AD128" s="64">
        <v>0</v>
      </c>
      <c r="AE128" s="64">
        <v>2</v>
      </c>
      <c r="AF128" s="64">
        <v>15</v>
      </c>
      <c r="AG128" s="64">
        <v>0</v>
      </c>
      <c r="AH128" s="64">
        <v>30</v>
      </c>
      <c r="AI128" s="64">
        <v>30</v>
      </c>
      <c r="AJ128" s="64">
        <v>2</v>
      </c>
      <c r="AK128" s="19" t="s">
        <v>20</v>
      </c>
      <c r="AL128" s="33"/>
      <c r="AM128" s="33"/>
      <c r="AN128" s="25"/>
    </row>
    <row r="129" spans="1:40" s="34" customFormat="1" ht="12.75">
      <c r="A129" s="37" t="s">
        <v>61</v>
      </c>
      <c r="B129" s="37" t="s">
        <v>95</v>
      </c>
      <c r="C129" s="37">
        <v>5</v>
      </c>
      <c r="D129" s="55" t="s">
        <v>413</v>
      </c>
      <c r="E129" s="61" t="s">
        <v>228</v>
      </c>
      <c r="F129" s="22"/>
      <c r="G129" s="22"/>
      <c r="H129" s="22"/>
      <c r="I129" s="22"/>
      <c r="J129" s="22"/>
      <c r="K129" s="22"/>
      <c r="L129" s="22"/>
      <c r="M129" s="22"/>
      <c r="N129" s="22"/>
      <c r="O129" s="22"/>
      <c r="P129" s="22"/>
      <c r="Q129" s="22"/>
      <c r="R129" s="26">
        <v>0</v>
      </c>
      <c r="S129" s="26">
        <v>4</v>
      </c>
      <c r="T129" s="26">
        <v>4</v>
      </c>
      <c r="U129" s="22"/>
      <c r="V129" s="22"/>
      <c r="W129" s="22"/>
      <c r="X129" s="22"/>
      <c r="Y129" s="22"/>
      <c r="Z129" s="22"/>
      <c r="AA129" s="22"/>
      <c r="AB129" s="22"/>
      <c r="AC129" s="22"/>
      <c r="AD129" s="64">
        <v>0</v>
      </c>
      <c r="AE129" s="64">
        <v>4</v>
      </c>
      <c r="AF129" s="64">
        <v>15</v>
      </c>
      <c r="AG129" s="64">
        <v>0</v>
      </c>
      <c r="AH129" s="64">
        <v>60</v>
      </c>
      <c r="AI129" s="64">
        <v>60</v>
      </c>
      <c r="AJ129" s="64">
        <v>4</v>
      </c>
      <c r="AK129" s="64" t="s">
        <v>20</v>
      </c>
      <c r="AL129" s="33"/>
      <c r="AM129" s="33"/>
      <c r="AN129" s="25"/>
    </row>
    <row r="130" spans="1:40" s="34" customFormat="1" ht="12.75">
      <c r="A130" s="37" t="s">
        <v>61</v>
      </c>
      <c r="B130" s="37" t="s">
        <v>95</v>
      </c>
      <c r="C130" s="37">
        <v>5</v>
      </c>
      <c r="D130" s="55" t="s">
        <v>414</v>
      </c>
      <c r="E130" s="23" t="s">
        <v>86</v>
      </c>
      <c r="F130" s="22"/>
      <c r="G130" s="22"/>
      <c r="H130" s="22"/>
      <c r="I130" s="22"/>
      <c r="J130" s="22"/>
      <c r="K130" s="22"/>
      <c r="L130" s="22"/>
      <c r="M130" s="22"/>
      <c r="N130" s="22"/>
      <c r="O130" s="22"/>
      <c r="P130" s="22"/>
      <c r="Q130" s="22"/>
      <c r="R130" s="22">
        <v>0</v>
      </c>
      <c r="S130" s="22">
        <v>2</v>
      </c>
      <c r="T130" s="22">
        <v>2</v>
      </c>
      <c r="U130" s="22"/>
      <c r="V130" s="22"/>
      <c r="W130" s="22"/>
      <c r="X130" s="22"/>
      <c r="Y130" s="22"/>
      <c r="Z130" s="22"/>
      <c r="AA130" s="22"/>
      <c r="AB130" s="22"/>
      <c r="AC130" s="22"/>
      <c r="AD130" s="32">
        <v>0</v>
      </c>
      <c r="AE130" s="32">
        <v>2</v>
      </c>
      <c r="AF130" s="32">
        <v>15</v>
      </c>
      <c r="AG130" s="32">
        <v>0</v>
      </c>
      <c r="AH130" s="32">
        <v>30</v>
      </c>
      <c r="AI130" s="32">
        <v>30</v>
      </c>
      <c r="AJ130" s="67">
        <v>2</v>
      </c>
      <c r="AK130" s="67" t="s">
        <v>20</v>
      </c>
      <c r="AL130" s="33"/>
      <c r="AM130" s="33"/>
      <c r="AN130" s="25"/>
    </row>
    <row r="131" spans="1:40" s="34" customFormat="1" ht="12.75">
      <c r="A131" s="37" t="s">
        <v>61</v>
      </c>
      <c r="B131" s="37" t="s">
        <v>95</v>
      </c>
      <c r="C131" s="37">
        <v>6</v>
      </c>
      <c r="D131" s="55" t="s">
        <v>415</v>
      </c>
      <c r="E131" s="23" t="s">
        <v>227</v>
      </c>
      <c r="F131" s="22"/>
      <c r="G131" s="22"/>
      <c r="H131" s="22"/>
      <c r="I131" s="22"/>
      <c r="J131" s="22"/>
      <c r="K131" s="22"/>
      <c r="L131" s="22"/>
      <c r="M131" s="22"/>
      <c r="N131" s="22"/>
      <c r="O131" s="22"/>
      <c r="P131" s="22"/>
      <c r="Q131" s="22"/>
      <c r="R131" s="22"/>
      <c r="S131" s="22"/>
      <c r="T131" s="22"/>
      <c r="U131" s="22">
        <v>0</v>
      </c>
      <c r="V131" s="22">
        <v>2</v>
      </c>
      <c r="W131" s="22">
        <v>2</v>
      </c>
      <c r="X131" s="22"/>
      <c r="Y131" s="22"/>
      <c r="Z131" s="22"/>
      <c r="AA131" s="22"/>
      <c r="AB131" s="22"/>
      <c r="AC131" s="22"/>
      <c r="AD131" s="32">
        <v>0</v>
      </c>
      <c r="AE131" s="32">
        <v>2</v>
      </c>
      <c r="AF131" s="32">
        <v>15</v>
      </c>
      <c r="AG131" s="32">
        <v>0</v>
      </c>
      <c r="AH131" s="32">
        <v>30</v>
      </c>
      <c r="AI131" s="32">
        <v>30</v>
      </c>
      <c r="AJ131" s="67">
        <v>2</v>
      </c>
      <c r="AK131" s="67" t="s">
        <v>20</v>
      </c>
      <c r="AL131" s="33"/>
      <c r="AM131" s="33"/>
      <c r="AN131" s="25"/>
    </row>
    <row r="132" spans="1:40" s="34" customFormat="1" ht="12.75">
      <c r="A132" s="70" t="s">
        <v>61</v>
      </c>
      <c r="B132" s="70" t="s">
        <v>95</v>
      </c>
      <c r="C132" s="70">
        <v>6</v>
      </c>
      <c r="D132" s="79" t="s">
        <v>416</v>
      </c>
      <c r="E132" s="76" t="s">
        <v>82</v>
      </c>
      <c r="F132" s="22"/>
      <c r="G132" s="22"/>
      <c r="H132" s="22"/>
      <c r="I132" s="22"/>
      <c r="J132" s="22"/>
      <c r="K132" s="22"/>
      <c r="L132" s="22"/>
      <c r="M132" s="22"/>
      <c r="N132" s="22"/>
      <c r="O132" s="22"/>
      <c r="P132" s="22"/>
      <c r="Q132" s="22"/>
      <c r="R132" s="22"/>
      <c r="S132" s="22"/>
      <c r="T132" s="22"/>
      <c r="U132" s="22"/>
      <c r="V132" s="22" t="s">
        <v>97</v>
      </c>
      <c r="W132" s="22"/>
      <c r="X132" s="22"/>
      <c r="Y132" s="22"/>
      <c r="Z132" s="22"/>
      <c r="AA132" s="22"/>
      <c r="AB132" s="22"/>
      <c r="AC132" s="22"/>
      <c r="AD132" s="38" t="s">
        <v>68</v>
      </c>
      <c r="AE132" s="38" t="s">
        <v>68</v>
      </c>
      <c r="AF132" s="38" t="s">
        <v>68</v>
      </c>
      <c r="AG132" s="38" t="s">
        <v>68</v>
      </c>
      <c r="AH132" s="38" t="s">
        <v>68</v>
      </c>
      <c r="AI132" s="38" t="s">
        <v>68</v>
      </c>
      <c r="AJ132" s="93">
        <v>0</v>
      </c>
      <c r="AK132" s="93" t="s">
        <v>97</v>
      </c>
      <c r="AL132" s="33"/>
      <c r="AM132" s="33"/>
      <c r="AN132" s="25"/>
    </row>
    <row r="133" spans="1:40" s="92" customFormat="1" ht="12.75">
      <c r="A133" s="56" t="s">
        <v>61</v>
      </c>
      <c r="B133" s="56"/>
      <c r="C133" s="56"/>
      <c r="D133" s="56"/>
      <c r="E133" s="58" t="s">
        <v>118</v>
      </c>
      <c r="F133" s="65">
        <v>0</v>
      </c>
      <c r="G133" s="65">
        <v>4</v>
      </c>
      <c r="H133" s="65">
        <v>6</v>
      </c>
      <c r="I133" s="65">
        <v>0</v>
      </c>
      <c r="J133" s="65">
        <v>4</v>
      </c>
      <c r="K133" s="65">
        <v>6</v>
      </c>
      <c r="L133" s="65">
        <v>0</v>
      </c>
      <c r="M133" s="65">
        <v>4</v>
      </c>
      <c r="N133" s="65">
        <v>6</v>
      </c>
      <c r="O133" s="65">
        <v>1</v>
      </c>
      <c r="P133" s="65">
        <v>7</v>
      </c>
      <c r="Q133" s="65">
        <v>8</v>
      </c>
      <c r="R133" s="65">
        <v>0</v>
      </c>
      <c r="S133" s="65">
        <v>8</v>
      </c>
      <c r="T133" s="65">
        <v>8</v>
      </c>
      <c r="U133" s="65">
        <v>0</v>
      </c>
      <c r="V133" s="65">
        <v>2</v>
      </c>
      <c r="W133" s="65">
        <v>2</v>
      </c>
      <c r="X133" s="65">
        <v>0</v>
      </c>
      <c r="Y133" s="65">
        <v>0</v>
      </c>
      <c r="Z133" s="65">
        <v>0</v>
      </c>
      <c r="AA133" s="65">
        <v>0</v>
      </c>
      <c r="AB133" s="65"/>
      <c r="AC133" s="65"/>
      <c r="AD133" s="65">
        <v>1</v>
      </c>
      <c r="AE133" s="65">
        <v>29</v>
      </c>
      <c r="AF133" s="65" t="s">
        <v>68</v>
      </c>
      <c r="AG133" s="65">
        <v>15</v>
      </c>
      <c r="AH133" s="65">
        <v>435</v>
      </c>
      <c r="AI133" s="65">
        <v>450</v>
      </c>
      <c r="AJ133" s="65">
        <v>36</v>
      </c>
      <c r="AK133" s="65"/>
      <c r="AL133" s="90"/>
      <c r="AM133" s="90"/>
      <c r="AN133" s="91"/>
    </row>
    <row r="134" spans="1:40" s="34" customFormat="1" ht="12.75">
      <c r="A134" s="72" t="s">
        <v>61</v>
      </c>
      <c r="B134" s="72" t="s">
        <v>92</v>
      </c>
      <c r="C134" s="72">
        <v>1</v>
      </c>
      <c r="D134" s="77" t="s">
        <v>417</v>
      </c>
      <c r="E134" s="73" t="s">
        <v>48</v>
      </c>
      <c r="F134" s="26">
        <v>0</v>
      </c>
      <c r="G134" s="26">
        <v>3</v>
      </c>
      <c r="H134" s="26">
        <v>4</v>
      </c>
      <c r="I134" s="26"/>
      <c r="J134" s="26"/>
      <c r="K134" s="26"/>
      <c r="L134" s="26"/>
      <c r="M134" s="26"/>
      <c r="N134" s="26"/>
      <c r="O134" s="26"/>
      <c r="P134" s="26"/>
      <c r="Q134" s="26"/>
      <c r="R134" s="22"/>
      <c r="S134" s="22"/>
      <c r="T134" s="22"/>
      <c r="U134" s="22"/>
      <c r="V134" s="22"/>
      <c r="W134" s="22"/>
      <c r="X134" s="22"/>
      <c r="Y134" s="22"/>
      <c r="Z134" s="22"/>
      <c r="AA134" s="22"/>
      <c r="AB134" s="22"/>
      <c r="AC134" s="22"/>
      <c r="AD134" s="80">
        <v>0</v>
      </c>
      <c r="AE134" s="80">
        <v>3</v>
      </c>
      <c r="AF134" s="80">
        <v>15</v>
      </c>
      <c r="AG134" s="80">
        <v>0</v>
      </c>
      <c r="AH134" s="80">
        <v>45</v>
      </c>
      <c r="AI134" s="80">
        <v>45</v>
      </c>
      <c r="AJ134" s="80">
        <v>4</v>
      </c>
      <c r="AK134" s="80" t="s">
        <v>20</v>
      </c>
      <c r="AL134" s="33"/>
      <c r="AM134" s="33"/>
      <c r="AN134" s="25"/>
    </row>
    <row r="135" spans="1:40" s="34" customFormat="1" ht="12.75">
      <c r="A135" s="37" t="s">
        <v>61</v>
      </c>
      <c r="B135" s="37" t="s">
        <v>92</v>
      </c>
      <c r="C135" s="37">
        <v>2</v>
      </c>
      <c r="D135" s="55" t="s">
        <v>418</v>
      </c>
      <c r="E135" s="23" t="s">
        <v>99</v>
      </c>
      <c r="F135" s="26"/>
      <c r="G135" s="26"/>
      <c r="H135" s="26"/>
      <c r="I135" s="26">
        <v>0</v>
      </c>
      <c r="J135" s="26">
        <v>3</v>
      </c>
      <c r="K135" s="26">
        <v>4</v>
      </c>
      <c r="L135" s="26"/>
      <c r="M135" s="26"/>
      <c r="N135" s="26"/>
      <c r="O135" s="26"/>
      <c r="P135" s="26"/>
      <c r="Q135" s="26"/>
      <c r="R135" s="22"/>
      <c r="S135" s="22"/>
      <c r="T135" s="22"/>
      <c r="U135" s="22"/>
      <c r="V135" s="22"/>
      <c r="W135" s="22"/>
      <c r="X135" s="22"/>
      <c r="Y135" s="22"/>
      <c r="Z135" s="22"/>
      <c r="AA135" s="22"/>
      <c r="AB135" s="22"/>
      <c r="AC135" s="22"/>
      <c r="AD135" s="64">
        <v>0</v>
      </c>
      <c r="AE135" s="64">
        <v>3</v>
      </c>
      <c r="AF135" s="64">
        <v>15</v>
      </c>
      <c r="AG135" s="64">
        <v>0</v>
      </c>
      <c r="AH135" s="64">
        <v>45</v>
      </c>
      <c r="AI135" s="64">
        <v>45</v>
      </c>
      <c r="AJ135" s="64">
        <v>4</v>
      </c>
      <c r="AK135" s="64" t="s">
        <v>20</v>
      </c>
      <c r="AL135" s="33"/>
      <c r="AM135" s="33"/>
      <c r="AN135" s="25"/>
    </row>
    <row r="136" spans="1:40" s="34" customFormat="1" ht="12.75">
      <c r="A136" s="37" t="s">
        <v>61</v>
      </c>
      <c r="B136" s="37" t="s">
        <v>94</v>
      </c>
      <c r="C136" s="37">
        <v>3</v>
      </c>
      <c r="D136" s="55" t="s">
        <v>419</v>
      </c>
      <c r="E136" s="23" t="s">
        <v>101</v>
      </c>
      <c r="F136" s="26"/>
      <c r="G136" s="26"/>
      <c r="H136" s="26"/>
      <c r="I136" s="26"/>
      <c r="J136" s="26"/>
      <c r="K136" s="26"/>
      <c r="L136" s="26">
        <v>0</v>
      </c>
      <c r="M136" s="26">
        <v>3</v>
      </c>
      <c r="N136" s="26">
        <v>4</v>
      </c>
      <c r="O136" s="26"/>
      <c r="P136" s="26"/>
      <c r="Q136" s="26"/>
      <c r="R136" s="22"/>
      <c r="S136" s="22"/>
      <c r="T136" s="22"/>
      <c r="U136" s="22"/>
      <c r="V136" s="22"/>
      <c r="W136" s="22"/>
      <c r="X136" s="22"/>
      <c r="Y136" s="22"/>
      <c r="Z136" s="22"/>
      <c r="AA136" s="22"/>
      <c r="AB136" s="22"/>
      <c r="AC136" s="22"/>
      <c r="AD136" s="64">
        <v>0</v>
      </c>
      <c r="AE136" s="64">
        <v>3</v>
      </c>
      <c r="AF136" s="64">
        <v>15</v>
      </c>
      <c r="AG136" s="64">
        <v>0</v>
      </c>
      <c r="AH136" s="64">
        <v>45</v>
      </c>
      <c r="AI136" s="64">
        <v>45</v>
      </c>
      <c r="AJ136" s="64">
        <v>4</v>
      </c>
      <c r="AK136" s="64" t="s">
        <v>20</v>
      </c>
      <c r="AL136" s="33"/>
      <c r="AM136" s="33"/>
      <c r="AN136" s="25"/>
    </row>
    <row r="137" spans="1:40" s="34" customFormat="1" ht="12.75">
      <c r="A137" s="37" t="s">
        <v>61</v>
      </c>
      <c r="B137" s="37" t="s">
        <v>94</v>
      </c>
      <c r="C137" s="37">
        <v>4</v>
      </c>
      <c r="D137" s="55" t="s">
        <v>420</v>
      </c>
      <c r="E137" s="23" t="s">
        <v>100</v>
      </c>
      <c r="F137" s="26"/>
      <c r="G137" s="26"/>
      <c r="H137" s="26"/>
      <c r="I137" s="26"/>
      <c r="J137" s="26"/>
      <c r="K137" s="26"/>
      <c r="L137" s="26"/>
      <c r="M137" s="26"/>
      <c r="N137" s="26"/>
      <c r="O137" s="26">
        <v>0</v>
      </c>
      <c r="P137" s="26">
        <v>3</v>
      </c>
      <c r="Q137" s="26">
        <v>4</v>
      </c>
      <c r="R137" s="22"/>
      <c r="S137" s="22"/>
      <c r="T137" s="22"/>
      <c r="U137" s="22"/>
      <c r="V137" s="22"/>
      <c r="W137" s="22"/>
      <c r="X137" s="22"/>
      <c r="Y137" s="22"/>
      <c r="Z137" s="22"/>
      <c r="AA137" s="22"/>
      <c r="AB137" s="22"/>
      <c r="AC137" s="22"/>
      <c r="AD137" s="64">
        <v>0</v>
      </c>
      <c r="AE137" s="64">
        <v>3</v>
      </c>
      <c r="AF137" s="64">
        <v>15</v>
      </c>
      <c r="AG137" s="64">
        <v>0</v>
      </c>
      <c r="AH137" s="64">
        <v>45</v>
      </c>
      <c r="AI137" s="64">
        <v>45</v>
      </c>
      <c r="AJ137" s="64">
        <v>4</v>
      </c>
      <c r="AK137" s="64" t="s">
        <v>20</v>
      </c>
      <c r="AL137" s="33"/>
      <c r="AM137" s="33"/>
      <c r="AN137" s="25"/>
    </row>
    <row r="138" spans="1:40" s="34" customFormat="1" ht="12.75">
      <c r="A138" s="37" t="s">
        <v>61</v>
      </c>
      <c r="B138" s="37" t="s">
        <v>92</v>
      </c>
      <c r="C138" s="37">
        <v>1</v>
      </c>
      <c r="D138" s="55" t="s">
        <v>421</v>
      </c>
      <c r="E138" s="23" t="s">
        <v>120</v>
      </c>
      <c r="F138" s="22">
        <v>0</v>
      </c>
      <c r="G138" s="22">
        <v>2</v>
      </c>
      <c r="H138" s="22">
        <v>2</v>
      </c>
      <c r="I138" s="22"/>
      <c r="J138" s="22"/>
      <c r="K138" s="22"/>
      <c r="L138" s="22"/>
      <c r="M138" s="22"/>
      <c r="N138" s="22"/>
      <c r="O138" s="22"/>
      <c r="P138" s="22"/>
      <c r="Q138" s="22"/>
      <c r="R138" s="22"/>
      <c r="S138" s="22"/>
      <c r="T138" s="22"/>
      <c r="U138" s="22"/>
      <c r="V138" s="22"/>
      <c r="W138" s="22"/>
      <c r="X138" s="22"/>
      <c r="Y138" s="22"/>
      <c r="Z138" s="22"/>
      <c r="AA138" s="22"/>
      <c r="AB138" s="22"/>
      <c r="AC138" s="22"/>
      <c r="AD138" s="32">
        <v>0</v>
      </c>
      <c r="AE138" s="32">
        <v>2</v>
      </c>
      <c r="AF138" s="32">
        <v>15</v>
      </c>
      <c r="AG138" s="32">
        <v>0</v>
      </c>
      <c r="AH138" s="32">
        <v>30</v>
      </c>
      <c r="AI138" s="32">
        <v>30</v>
      </c>
      <c r="AJ138" s="67">
        <v>2</v>
      </c>
      <c r="AK138" s="67" t="s">
        <v>20</v>
      </c>
      <c r="AL138" s="33"/>
      <c r="AM138" s="33"/>
      <c r="AN138" s="25"/>
    </row>
    <row r="139" spans="1:40" s="34" customFormat="1" ht="12.75">
      <c r="A139" s="37" t="s">
        <v>61</v>
      </c>
      <c r="B139" s="37" t="s">
        <v>92</v>
      </c>
      <c r="C139" s="37">
        <v>2</v>
      </c>
      <c r="D139" s="55" t="s">
        <v>422</v>
      </c>
      <c r="E139" s="23" t="s">
        <v>121</v>
      </c>
      <c r="F139" s="22"/>
      <c r="G139" s="22"/>
      <c r="H139" s="22"/>
      <c r="I139" s="22">
        <v>0</v>
      </c>
      <c r="J139" s="22">
        <v>2</v>
      </c>
      <c r="K139" s="22">
        <v>2</v>
      </c>
      <c r="L139" s="22"/>
      <c r="M139" s="22"/>
      <c r="N139" s="22"/>
      <c r="O139" s="22"/>
      <c r="P139" s="22"/>
      <c r="Q139" s="22"/>
      <c r="R139" s="22"/>
      <c r="S139" s="22"/>
      <c r="T139" s="22"/>
      <c r="U139" s="22"/>
      <c r="V139" s="22"/>
      <c r="W139" s="22"/>
      <c r="X139" s="22"/>
      <c r="Y139" s="22"/>
      <c r="Z139" s="22"/>
      <c r="AA139" s="22"/>
      <c r="AB139" s="22"/>
      <c r="AC139" s="22"/>
      <c r="AD139" s="32">
        <v>0</v>
      </c>
      <c r="AE139" s="32">
        <v>2</v>
      </c>
      <c r="AF139" s="32">
        <v>15</v>
      </c>
      <c r="AG139" s="32">
        <v>0</v>
      </c>
      <c r="AH139" s="32">
        <v>30</v>
      </c>
      <c r="AI139" s="32">
        <v>30</v>
      </c>
      <c r="AJ139" s="67">
        <v>2</v>
      </c>
      <c r="AK139" s="67" t="s">
        <v>20</v>
      </c>
      <c r="AL139" s="33"/>
      <c r="AM139" s="33"/>
      <c r="AN139" s="25"/>
    </row>
    <row r="140" spans="1:40" s="34" customFormat="1" ht="12.75">
      <c r="A140" s="37" t="s">
        <v>61</v>
      </c>
      <c r="B140" s="37" t="s">
        <v>94</v>
      </c>
      <c r="C140" s="62">
        <v>3</v>
      </c>
      <c r="D140" s="55" t="s">
        <v>423</v>
      </c>
      <c r="E140" s="61" t="s">
        <v>229</v>
      </c>
      <c r="F140" s="22"/>
      <c r="G140" s="22"/>
      <c r="H140" s="22"/>
      <c r="I140" s="22"/>
      <c r="J140" s="22"/>
      <c r="K140" s="22"/>
      <c r="L140" s="26">
        <v>0</v>
      </c>
      <c r="M140" s="26">
        <v>4</v>
      </c>
      <c r="N140" s="26">
        <v>4</v>
      </c>
      <c r="O140" s="22"/>
      <c r="P140" s="22"/>
      <c r="Q140" s="22"/>
      <c r="R140" s="22"/>
      <c r="S140" s="22"/>
      <c r="T140" s="22"/>
      <c r="U140" s="22"/>
      <c r="V140" s="22"/>
      <c r="W140" s="22"/>
      <c r="X140" s="22"/>
      <c r="Y140" s="22"/>
      <c r="Z140" s="22"/>
      <c r="AA140" s="22"/>
      <c r="AB140" s="22"/>
      <c r="AC140" s="22"/>
      <c r="AD140" s="64">
        <v>0</v>
      </c>
      <c r="AE140" s="64">
        <v>4</v>
      </c>
      <c r="AF140" s="64">
        <v>15</v>
      </c>
      <c r="AG140" s="64">
        <v>0</v>
      </c>
      <c r="AH140" s="64">
        <v>60</v>
      </c>
      <c r="AI140" s="64">
        <v>60</v>
      </c>
      <c r="AJ140" s="64">
        <v>4</v>
      </c>
      <c r="AK140" s="67" t="s">
        <v>20</v>
      </c>
      <c r="AL140" s="33"/>
      <c r="AM140" s="33"/>
      <c r="AN140" s="25"/>
    </row>
    <row r="141" spans="1:40" s="34" customFormat="1" ht="12.75">
      <c r="A141" s="37" t="s">
        <v>61</v>
      </c>
      <c r="B141" s="37" t="s">
        <v>92</v>
      </c>
      <c r="C141" s="37">
        <v>1</v>
      </c>
      <c r="D141" s="55" t="s">
        <v>424</v>
      </c>
      <c r="E141" s="23" t="s">
        <v>77</v>
      </c>
      <c r="F141" s="26">
        <v>3</v>
      </c>
      <c r="G141" s="26">
        <v>0</v>
      </c>
      <c r="H141" s="26">
        <v>3</v>
      </c>
      <c r="I141" s="22"/>
      <c r="J141" s="22"/>
      <c r="K141" s="22"/>
      <c r="L141" s="22"/>
      <c r="M141" s="22"/>
      <c r="N141" s="22"/>
      <c r="O141" s="22"/>
      <c r="P141" s="22"/>
      <c r="Q141" s="22"/>
      <c r="R141" s="22"/>
      <c r="S141" s="22"/>
      <c r="T141" s="22"/>
      <c r="U141" s="22"/>
      <c r="V141" s="22"/>
      <c r="W141" s="22"/>
      <c r="X141" s="22"/>
      <c r="Y141" s="22"/>
      <c r="Z141" s="22"/>
      <c r="AA141" s="22"/>
      <c r="AB141" s="22"/>
      <c r="AC141" s="22"/>
      <c r="AD141" s="64">
        <v>3</v>
      </c>
      <c r="AE141" s="64">
        <v>0</v>
      </c>
      <c r="AF141" s="64">
        <v>15</v>
      </c>
      <c r="AG141" s="64">
        <v>45</v>
      </c>
      <c r="AH141" s="64">
        <v>0</v>
      </c>
      <c r="AI141" s="64">
        <v>45</v>
      </c>
      <c r="AJ141" s="64">
        <v>3</v>
      </c>
      <c r="AK141" s="64" t="s">
        <v>93</v>
      </c>
      <c r="AL141" s="33"/>
      <c r="AM141" s="33"/>
      <c r="AN141" s="25"/>
    </row>
    <row r="142" spans="1:40" s="34" customFormat="1" ht="12.75">
      <c r="A142" s="37" t="s">
        <v>61</v>
      </c>
      <c r="B142" s="37" t="s">
        <v>95</v>
      </c>
      <c r="C142" s="37">
        <v>6</v>
      </c>
      <c r="D142" s="55" t="s">
        <v>425</v>
      </c>
      <c r="E142" s="23" t="s">
        <v>56</v>
      </c>
      <c r="F142" s="22"/>
      <c r="G142" s="22"/>
      <c r="H142" s="22"/>
      <c r="I142" s="22"/>
      <c r="J142" s="22"/>
      <c r="K142" s="22"/>
      <c r="L142" s="22"/>
      <c r="M142" s="22"/>
      <c r="N142" s="22"/>
      <c r="O142" s="26"/>
      <c r="P142" s="26"/>
      <c r="Q142" s="26"/>
      <c r="R142" s="22"/>
      <c r="S142" s="22"/>
      <c r="T142" s="22"/>
      <c r="U142" s="26">
        <v>0</v>
      </c>
      <c r="V142" s="26">
        <v>4</v>
      </c>
      <c r="W142" s="26">
        <v>4</v>
      </c>
      <c r="X142" s="22"/>
      <c r="Y142" s="22"/>
      <c r="Z142" s="22"/>
      <c r="AA142" s="22"/>
      <c r="AB142" s="22"/>
      <c r="AC142" s="22"/>
      <c r="AD142" s="64">
        <v>0</v>
      </c>
      <c r="AE142" s="64">
        <v>4</v>
      </c>
      <c r="AF142" s="64">
        <v>15</v>
      </c>
      <c r="AG142" s="64">
        <v>0</v>
      </c>
      <c r="AH142" s="64">
        <v>60</v>
      </c>
      <c r="AI142" s="64">
        <v>60</v>
      </c>
      <c r="AJ142" s="64">
        <v>4</v>
      </c>
      <c r="AK142" s="64" t="s">
        <v>20</v>
      </c>
      <c r="AL142" s="33"/>
      <c r="AM142" s="33"/>
      <c r="AN142" s="25"/>
    </row>
    <row r="143" spans="1:40" s="34" customFormat="1" ht="12.75">
      <c r="A143" s="37" t="s">
        <v>61</v>
      </c>
      <c r="B143" s="37" t="s">
        <v>96</v>
      </c>
      <c r="C143" s="37">
        <v>7</v>
      </c>
      <c r="D143" s="55" t="s">
        <v>426</v>
      </c>
      <c r="E143" s="23" t="s">
        <v>57</v>
      </c>
      <c r="F143" s="22"/>
      <c r="G143" s="22"/>
      <c r="H143" s="22"/>
      <c r="I143" s="22"/>
      <c r="J143" s="22"/>
      <c r="K143" s="22"/>
      <c r="L143" s="22"/>
      <c r="M143" s="22"/>
      <c r="N143" s="22"/>
      <c r="O143" s="22"/>
      <c r="P143" s="22"/>
      <c r="Q143" s="22"/>
      <c r="R143" s="22"/>
      <c r="S143" s="22"/>
      <c r="T143" s="22"/>
      <c r="U143" s="22"/>
      <c r="V143" s="22"/>
      <c r="W143" s="22"/>
      <c r="X143" s="26">
        <v>0</v>
      </c>
      <c r="Y143" s="26">
        <v>2</v>
      </c>
      <c r="Z143" s="26">
        <v>2</v>
      </c>
      <c r="AA143" s="22"/>
      <c r="AB143" s="22"/>
      <c r="AC143" s="22"/>
      <c r="AD143" s="32">
        <v>0</v>
      </c>
      <c r="AE143" s="32">
        <v>2</v>
      </c>
      <c r="AF143" s="32">
        <v>15</v>
      </c>
      <c r="AG143" s="32">
        <v>0</v>
      </c>
      <c r="AH143" s="32">
        <v>30</v>
      </c>
      <c r="AI143" s="32">
        <v>30</v>
      </c>
      <c r="AJ143" s="64">
        <v>2</v>
      </c>
      <c r="AK143" s="67" t="s">
        <v>20</v>
      </c>
      <c r="AL143" s="33"/>
      <c r="AM143" s="33"/>
      <c r="AN143" s="25"/>
    </row>
    <row r="144" spans="1:40" s="34" customFormat="1" ht="12.75">
      <c r="A144" s="37" t="s">
        <v>61</v>
      </c>
      <c r="B144" s="37" t="s">
        <v>94</v>
      </c>
      <c r="C144" s="37">
        <v>4</v>
      </c>
      <c r="D144" s="55" t="s">
        <v>427</v>
      </c>
      <c r="E144" s="23" t="s">
        <v>14</v>
      </c>
      <c r="F144" s="22"/>
      <c r="G144" s="22"/>
      <c r="H144" s="22"/>
      <c r="I144" s="22"/>
      <c r="J144" s="22"/>
      <c r="K144" s="22"/>
      <c r="L144" s="22"/>
      <c r="M144" s="22"/>
      <c r="N144" s="22"/>
      <c r="O144" s="26">
        <v>3</v>
      </c>
      <c r="P144" s="26">
        <v>0</v>
      </c>
      <c r="Q144" s="26">
        <v>3</v>
      </c>
      <c r="R144" s="22"/>
      <c r="S144" s="22"/>
      <c r="T144" s="22"/>
      <c r="U144" s="22"/>
      <c r="V144" s="22"/>
      <c r="W144" s="22"/>
      <c r="X144" s="22"/>
      <c r="Y144" s="22"/>
      <c r="Z144" s="22"/>
      <c r="AA144" s="22"/>
      <c r="AB144" s="22"/>
      <c r="AC144" s="22"/>
      <c r="AD144" s="64">
        <v>3</v>
      </c>
      <c r="AE144" s="64">
        <v>0</v>
      </c>
      <c r="AF144" s="64">
        <v>15</v>
      </c>
      <c r="AG144" s="64">
        <v>45</v>
      </c>
      <c r="AH144" s="64">
        <v>0</v>
      </c>
      <c r="AI144" s="64">
        <v>45</v>
      </c>
      <c r="AJ144" s="64">
        <v>3</v>
      </c>
      <c r="AK144" s="64" t="s">
        <v>93</v>
      </c>
      <c r="AL144" s="33"/>
      <c r="AM144" s="33"/>
      <c r="AN144" s="25"/>
    </row>
    <row r="145" spans="1:40" s="34" customFormat="1" ht="12.75">
      <c r="A145" s="70" t="s">
        <v>61</v>
      </c>
      <c r="B145" s="70" t="s">
        <v>95</v>
      </c>
      <c r="C145" s="70">
        <v>7</v>
      </c>
      <c r="D145" s="79" t="s">
        <v>428</v>
      </c>
      <c r="E145" s="76" t="s">
        <v>83</v>
      </c>
      <c r="F145" s="22"/>
      <c r="G145" s="22"/>
      <c r="H145" s="22"/>
      <c r="I145" s="22"/>
      <c r="J145" s="22"/>
      <c r="K145" s="22"/>
      <c r="L145" s="22"/>
      <c r="M145" s="22"/>
      <c r="N145" s="22"/>
      <c r="O145" s="22"/>
      <c r="P145" s="22"/>
      <c r="Q145" s="22"/>
      <c r="R145" s="22"/>
      <c r="S145" s="22"/>
      <c r="T145" s="22"/>
      <c r="U145" s="22"/>
      <c r="V145" s="22"/>
      <c r="W145" s="22"/>
      <c r="X145" s="22"/>
      <c r="Y145" s="22" t="s">
        <v>97</v>
      </c>
      <c r="Z145" s="22"/>
      <c r="AA145" s="22"/>
      <c r="AB145" s="22"/>
      <c r="AC145" s="22"/>
      <c r="AD145" s="38" t="s">
        <v>68</v>
      </c>
      <c r="AE145" s="38" t="s">
        <v>68</v>
      </c>
      <c r="AF145" s="38" t="s">
        <v>68</v>
      </c>
      <c r="AG145" s="38" t="s">
        <v>68</v>
      </c>
      <c r="AH145" s="38" t="s">
        <v>68</v>
      </c>
      <c r="AI145" s="38" t="s">
        <v>68</v>
      </c>
      <c r="AJ145" s="93">
        <v>0</v>
      </c>
      <c r="AK145" s="93" t="s">
        <v>97</v>
      </c>
      <c r="AL145" s="33"/>
      <c r="AM145" s="33"/>
      <c r="AN145" s="25"/>
    </row>
    <row r="146" spans="1:40" s="92" customFormat="1" ht="12.75">
      <c r="A146" s="56" t="s">
        <v>61</v>
      </c>
      <c r="B146" s="56"/>
      <c r="C146" s="56"/>
      <c r="D146" s="56"/>
      <c r="E146" s="58" t="s">
        <v>98</v>
      </c>
      <c r="F146" s="65">
        <f>SUM(F134:F145)</f>
        <v>3</v>
      </c>
      <c r="G146" s="65">
        <f aca="true" t="shared" si="32" ref="G146:AE146">SUM(G134:G145)</f>
        <v>5</v>
      </c>
      <c r="H146" s="65">
        <v>9</v>
      </c>
      <c r="I146" s="65">
        <f t="shared" si="32"/>
        <v>0</v>
      </c>
      <c r="J146" s="65">
        <f t="shared" si="32"/>
        <v>5</v>
      </c>
      <c r="K146" s="65">
        <v>6</v>
      </c>
      <c r="L146" s="65">
        <f t="shared" si="32"/>
        <v>0</v>
      </c>
      <c r="M146" s="65">
        <f t="shared" si="32"/>
        <v>7</v>
      </c>
      <c r="N146" s="65">
        <v>8</v>
      </c>
      <c r="O146" s="65">
        <f t="shared" si="32"/>
        <v>3</v>
      </c>
      <c r="P146" s="65">
        <f t="shared" si="32"/>
        <v>3</v>
      </c>
      <c r="Q146" s="65">
        <v>7</v>
      </c>
      <c r="R146" s="65">
        <f t="shared" si="32"/>
        <v>0</v>
      </c>
      <c r="S146" s="65">
        <f t="shared" si="32"/>
        <v>0</v>
      </c>
      <c r="T146" s="65">
        <f t="shared" si="32"/>
        <v>0</v>
      </c>
      <c r="U146" s="65">
        <f t="shared" si="32"/>
        <v>0</v>
      </c>
      <c r="V146" s="65">
        <f t="shared" si="32"/>
        <v>4</v>
      </c>
      <c r="W146" s="65">
        <v>4</v>
      </c>
      <c r="X146" s="65">
        <f t="shared" si="32"/>
        <v>0</v>
      </c>
      <c r="Y146" s="65">
        <f t="shared" si="32"/>
        <v>2</v>
      </c>
      <c r="Z146" s="65">
        <v>2</v>
      </c>
      <c r="AA146" s="65">
        <f t="shared" si="32"/>
        <v>0</v>
      </c>
      <c r="AB146" s="65">
        <f t="shared" si="32"/>
        <v>0</v>
      </c>
      <c r="AC146" s="65">
        <f t="shared" si="32"/>
        <v>0</v>
      </c>
      <c r="AD146" s="65">
        <f t="shared" si="32"/>
        <v>6</v>
      </c>
      <c r="AE146" s="65">
        <f t="shared" si="32"/>
        <v>26</v>
      </c>
      <c r="AF146" s="65" t="s">
        <v>68</v>
      </c>
      <c r="AG146" s="65">
        <v>90</v>
      </c>
      <c r="AH146" s="65">
        <v>390</v>
      </c>
      <c r="AI146" s="65">
        <v>480</v>
      </c>
      <c r="AJ146" s="128">
        <v>36</v>
      </c>
      <c r="AK146" s="65"/>
      <c r="AL146" s="90"/>
      <c r="AM146" s="90"/>
      <c r="AN146" s="91"/>
    </row>
    <row r="147" spans="1:40" s="92" customFormat="1" ht="12.75">
      <c r="A147" s="134"/>
      <c r="B147" s="134"/>
      <c r="C147" s="134"/>
      <c r="D147" s="63"/>
      <c r="E147" s="58" t="s">
        <v>224</v>
      </c>
      <c r="F147" s="68">
        <f>F90+F89+F64+F122+F91+'2 féléves VMT'!D86+F87</f>
        <v>13</v>
      </c>
      <c r="G147" s="68">
        <f>G90+G89+G64+G122+G91+G86+G87</f>
        <v>14</v>
      </c>
      <c r="H147" s="68">
        <f>H90+H89+H64+H122+H91+H86+H87</f>
        <v>31</v>
      </c>
      <c r="I147" s="68">
        <f>I90+I89+I64+I122+I91+I86+I87</f>
        <v>10</v>
      </c>
      <c r="J147" s="68">
        <f>J90+J89+J64+J122+J91+J86+J87</f>
        <v>35</v>
      </c>
      <c r="K147" s="68">
        <v>33</v>
      </c>
      <c r="L147" s="68">
        <f aca="true" t="shared" si="33" ref="L147:AC147">L90+L89+L64+L122+L91+L86+L87</f>
        <v>13</v>
      </c>
      <c r="M147" s="68">
        <f t="shared" si="33"/>
        <v>41</v>
      </c>
      <c r="N147" s="68">
        <f t="shared" si="33"/>
        <v>34</v>
      </c>
      <c r="O147" s="68">
        <f t="shared" si="33"/>
        <v>4</v>
      </c>
      <c r="P147" s="68">
        <f t="shared" si="33"/>
        <v>95</v>
      </c>
      <c r="Q147" s="68">
        <f t="shared" si="33"/>
        <v>29</v>
      </c>
      <c r="R147" s="68">
        <f t="shared" si="33"/>
        <v>3</v>
      </c>
      <c r="S147" s="68">
        <f t="shared" si="33"/>
        <v>91</v>
      </c>
      <c r="T147" s="68">
        <f t="shared" si="33"/>
        <v>29</v>
      </c>
      <c r="U147" s="68">
        <f t="shared" si="33"/>
        <v>8</v>
      </c>
      <c r="V147" s="68">
        <f t="shared" si="33"/>
        <v>64</v>
      </c>
      <c r="W147" s="68">
        <f t="shared" si="33"/>
        <v>28</v>
      </c>
      <c r="X147" s="68">
        <f t="shared" si="33"/>
        <v>5</v>
      </c>
      <c r="Y147" s="68">
        <f t="shared" si="33"/>
        <v>152</v>
      </c>
      <c r="Z147" s="68">
        <f t="shared" si="33"/>
        <v>28</v>
      </c>
      <c r="AA147" s="68">
        <f t="shared" si="33"/>
        <v>2</v>
      </c>
      <c r="AB147" s="68">
        <f t="shared" si="33"/>
        <v>103</v>
      </c>
      <c r="AC147" s="68">
        <f t="shared" si="33"/>
        <v>29</v>
      </c>
      <c r="AD147" s="65" t="s">
        <v>68</v>
      </c>
      <c r="AE147" s="65" t="s">
        <v>68</v>
      </c>
      <c r="AF147" s="65" t="s">
        <v>68</v>
      </c>
      <c r="AG147" s="68">
        <f>AG64</f>
        <v>870</v>
      </c>
      <c r="AH147" s="68">
        <f>AH64+120</f>
        <v>1290</v>
      </c>
      <c r="AI147" s="68">
        <f>SUM(AG147:AH147)</f>
        <v>2160</v>
      </c>
      <c r="AJ147" s="68">
        <f>AJ64+AJ67+AJ89+AJ90+AJ91+AJ122</f>
        <v>240</v>
      </c>
      <c r="AK147" s="69"/>
      <c r="AL147" s="90"/>
      <c r="AM147" s="90"/>
      <c r="AN147" s="91"/>
    </row>
  </sheetData>
  <sheetProtection sort="0" autoFilter="0" pivotTables="0"/>
  <autoFilter ref="A2:AN147"/>
  <mergeCells count="8">
    <mergeCell ref="A1:AN1"/>
    <mergeCell ref="AL65:AL67"/>
    <mergeCell ref="AL71:AL73"/>
    <mergeCell ref="AL68:AL70"/>
    <mergeCell ref="A147:C147"/>
    <mergeCell ref="AL77:AL79"/>
    <mergeCell ref="AL80:AL82"/>
    <mergeCell ref="AL83:AL87"/>
  </mergeCells>
  <printOptions gridLines="1" horizontalCentered="1" verticalCentered="1"/>
  <pageMargins left="0.2362204724409449" right="0.2362204724409449" top="0.15748031496062992" bottom="0.15748031496062992" header="0.31496062992125984" footer="0.31496062992125984"/>
  <pageSetup fitToHeight="0" fitToWidth="1" horizontalDpi="600" verticalDpi="600" orientation="landscape" paperSize="9" scale="75" r:id="rId2"/>
  <rowBreaks count="2" manualBreakCount="2">
    <brk id="38" max="37" man="1"/>
    <brk id="67" max="37" man="1"/>
  </rowBreaks>
  <drawing r:id="rId1"/>
</worksheet>
</file>

<file path=xl/worksheets/sheet2.xml><?xml version="1.0" encoding="utf-8"?>
<worksheet xmlns="http://schemas.openxmlformats.org/spreadsheetml/2006/main" xmlns:r="http://schemas.openxmlformats.org/officeDocument/2006/relationships">
  <dimension ref="A1:O103"/>
  <sheetViews>
    <sheetView zoomScale="80" zoomScaleNormal="80" zoomScalePageLayoutView="0" workbookViewId="0" topLeftCell="A66">
      <selection activeCell="E87" sqref="E87"/>
    </sheetView>
  </sheetViews>
  <sheetFormatPr defaultColWidth="9.125" defaultRowHeight="12.75"/>
  <cols>
    <col min="1" max="1" width="5.875" style="3" customWidth="1"/>
    <col min="2" max="2" width="4.75390625" style="3" customWidth="1"/>
    <col min="3" max="3" width="4.125" style="3" customWidth="1"/>
    <col min="4" max="4" width="15.25390625" style="4" bestFit="1" customWidth="1"/>
    <col min="5" max="5" width="67.75390625" style="2" bestFit="1" customWidth="1"/>
    <col min="6" max="6" width="4.375" style="6" customWidth="1"/>
    <col min="7" max="7" width="4.375" style="5" customWidth="1"/>
    <col min="8" max="8" width="4.375" style="7" customWidth="1"/>
    <col min="9" max="9" width="4.375" style="6" customWidth="1"/>
    <col min="10" max="10" width="4.375" style="5" customWidth="1"/>
    <col min="11" max="11" width="4.375" style="7" customWidth="1"/>
    <col min="12" max="12" width="4.375" style="6" customWidth="1"/>
    <col min="13" max="13" width="4.375" style="8" customWidth="1"/>
    <col min="14" max="14" width="15.75390625" style="9" bestFit="1" customWidth="1"/>
    <col min="15" max="15" width="62.375" style="2" bestFit="1" customWidth="1"/>
    <col min="16" max="20" width="9.125" style="1" customWidth="1"/>
    <col min="21" max="21" width="10.75390625" style="1" bestFit="1" customWidth="1"/>
    <col min="22" max="16384" width="9.125" style="1" customWidth="1"/>
  </cols>
  <sheetData>
    <row r="1" spans="1:15" ht="124.5" customHeight="1">
      <c r="A1" s="130" t="s">
        <v>449</v>
      </c>
      <c r="B1" s="131"/>
      <c r="C1" s="131"/>
      <c r="D1" s="131"/>
      <c r="E1" s="131"/>
      <c r="F1" s="131"/>
      <c r="G1" s="131"/>
      <c r="H1" s="131"/>
      <c r="I1" s="131"/>
      <c r="J1" s="131"/>
      <c r="K1" s="131"/>
      <c r="L1" s="131"/>
      <c r="M1" s="131"/>
      <c r="N1" s="131"/>
      <c r="O1" s="131"/>
    </row>
    <row r="2" spans="1:15" s="27" customFormat="1" ht="55.5">
      <c r="A2" s="116" t="s">
        <v>60</v>
      </c>
      <c r="B2" s="117" t="s">
        <v>45</v>
      </c>
      <c r="C2" s="117" t="s">
        <v>62</v>
      </c>
      <c r="D2" s="118" t="s">
        <v>117</v>
      </c>
      <c r="E2" s="119" t="s">
        <v>59</v>
      </c>
      <c r="F2" s="123" t="s">
        <v>73</v>
      </c>
      <c r="G2" s="123" t="s">
        <v>74</v>
      </c>
      <c r="H2" s="123" t="s">
        <v>87</v>
      </c>
      <c r="I2" s="120" t="s">
        <v>75</v>
      </c>
      <c r="J2" s="121" t="s">
        <v>76</v>
      </c>
      <c r="K2" s="122" t="s">
        <v>72</v>
      </c>
      <c r="L2" s="123" t="s">
        <v>46</v>
      </c>
      <c r="M2" s="124" t="s">
        <v>47</v>
      </c>
      <c r="N2" s="126" t="s">
        <v>136</v>
      </c>
      <c r="O2" s="119" t="s">
        <v>113</v>
      </c>
    </row>
    <row r="3" spans="1:14" s="24" customFormat="1" ht="12.75">
      <c r="A3" s="37" t="s">
        <v>61</v>
      </c>
      <c r="B3" s="37" t="s">
        <v>92</v>
      </c>
      <c r="C3" s="37">
        <v>1</v>
      </c>
      <c r="D3" s="37" t="s">
        <v>119</v>
      </c>
      <c r="E3" s="23" t="s">
        <v>232</v>
      </c>
      <c r="F3" s="32">
        <v>2</v>
      </c>
      <c r="G3" s="32">
        <v>0</v>
      </c>
      <c r="H3" s="32">
        <v>15</v>
      </c>
      <c r="I3" s="32">
        <f>F3*H3</f>
        <v>30</v>
      </c>
      <c r="J3" s="32">
        <f>G3*H3</f>
        <v>0</v>
      </c>
      <c r="K3" s="32">
        <f>SUM(I3:J3)</f>
        <v>30</v>
      </c>
      <c r="L3" s="32">
        <v>2</v>
      </c>
      <c r="M3" s="32" t="s">
        <v>93</v>
      </c>
      <c r="N3" s="21"/>
    </row>
    <row r="4" spans="1:15" s="24" customFormat="1" ht="12.75">
      <c r="A4" s="37" t="s">
        <v>61</v>
      </c>
      <c r="B4" s="37" t="s">
        <v>96</v>
      </c>
      <c r="C4" s="37">
        <v>7</v>
      </c>
      <c r="D4" s="55" t="s">
        <v>278</v>
      </c>
      <c r="E4" s="31" t="s">
        <v>138</v>
      </c>
      <c r="F4" s="32">
        <v>2</v>
      </c>
      <c r="G4" s="32">
        <v>1</v>
      </c>
      <c r="H4" s="32">
        <v>15</v>
      </c>
      <c r="I4" s="32">
        <f aca="true" t="shared" si="0" ref="I4:I10">F4*H4</f>
        <v>30</v>
      </c>
      <c r="J4" s="32">
        <f aca="true" t="shared" si="1" ref="J4:J10">G4*H4</f>
        <v>15</v>
      </c>
      <c r="K4" s="32">
        <f aca="true" t="shared" si="2" ref="K4:K10">SUM(I4:J4)</f>
        <v>45</v>
      </c>
      <c r="L4" s="32">
        <v>3</v>
      </c>
      <c r="M4" s="32" t="s">
        <v>20</v>
      </c>
      <c r="N4" s="45"/>
      <c r="O4" s="45"/>
    </row>
    <row r="5" spans="1:15" s="24" customFormat="1" ht="12.75">
      <c r="A5" s="37" t="s">
        <v>61</v>
      </c>
      <c r="B5" s="37" t="s">
        <v>252</v>
      </c>
      <c r="C5" s="37">
        <v>1</v>
      </c>
      <c r="D5" s="37" t="s">
        <v>123</v>
      </c>
      <c r="E5" s="23" t="s">
        <v>124</v>
      </c>
      <c r="F5" s="32">
        <v>2</v>
      </c>
      <c r="G5" s="32">
        <v>0</v>
      </c>
      <c r="H5" s="32">
        <v>15</v>
      </c>
      <c r="I5" s="32">
        <f t="shared" si="0"/>
        <v>30</v>
      </c>
      <c r="J5" s="32">
        <f t="shared" si="1"/>
        <v>0</v>
      </c>
      <c r="K5" s="32">
        <f t="shared" si="2"/>
        <v>30</v>
      </c>
      <c r="L5" s="32">
        <v>2</v>
      </c>
      <c r="M5" s="32" t="s">
        <v>93</v>
      </c>
      <c r="N5" s="45"/>
      <c r="O5" s="45"/>
    </row>
    <row r="6" spans="1:15" s="24" customFormat="1" ht="12.75">
      <c r="A6" s="37" t="s">
        <v>61</v>
      </c>
      <c r="B6" s="37" t="s">
        <v>96</v>
      </c>
      <c r="C6" s="37">
        <v>7</v>
      </c>
      <c r="D6" s="37" t="s">
        <v>139</v>
      </c>
      <c r="E6" s="23" t="s">
        <v>137</v>
      </c>
      <c r="F6" s="32">
        <v>2</v>
      </c>
      <c r="G6" s="32">
        <v>0</v>
      </c>
      <c r="H6" s="32">
        <v>15</v>
      </c>
      <c r="I6" s="32">
        <f t="shared" si="0"/>
        <v>30</v>
      </c>
      <c r="J6" s="32">
        <f t="shared" si="1"/>
        <v>0</v>
      </c>
      <c r="K6" s="32">
        <f t="shared" si="2"/>
        <v>30</v>
      </c>
      <c r="L6" s="32">
        <v>2</v>
      </c>
      <c r="M6" s="32" t="s">
        <v>93</v>
      </c>
      <c r="N6" s="47"/>
      <c r="O6" s="45"/>
    </row>
    <row r="7" spans="1:15" s="24" customFormat="1" ht="12.75">
      <c r="A7" s="37" t="s">
        <v>61</v>
      </c>
      <c r="B7" s="37" t="s">
        <v>252</v>
      </c>
      <c r="C7" s="37">
        <v>1</v>
      </c>
      <c r="D7" s="55" t="s">
        <v>279</v>
      </c>
      <c r="E7" s="23" t="s">
        <v>231</v>
      </c>
      <c r="F7" s="32">
        <v>0</v>
      </c>
      <c r="G7" s="32">
        <v>2</v>
      </c>
      <c r="H7" s="32">
        <v>15</v>
      </c>
      <c r="I7" s="32">
        <f t="shared" si="0"/>
        <v>0</v>
      </c>
      <c r="J7" s="32">
        <f t="shared" si="1"/>
        <v>30</v>
      </c>
      <c r="K7" s="32">
        <f t="shared" si="2"/>
        <v>30</v>
      </c>
      <c r="L7" s="32">
        <v>2</v>
      </c>
      <c r="M7" s="32" t="s">
        <v>20</v>
      </c>
      <c r="N7" s="47"/>
      <c r="O7" s="45"/>
    </row>
    <row r="8" spans="1:15" s="24" customFormat="1" ht="12.75">
      <c r="A8" s="37" t="s">
        <v>61</v>
      </c>
      <c r="B8" s="37" t="s">
        <v>95</v>
      </c>
      <c r="C8" s="37">
        <v>6</v>
      </c>
      <c r="D8" s="37" t="s">
        <v>436</v>
      </c>
      <c r="E8" s="23" t="s">
        <v>230</v>
      </c>
      <c r="F8" s="32">
        <v>2</v>
      </c>
      <c r="G8" s="32">
        <v>0</v>
      </c>
      <c r="H8" s="32">
        <v>15</v>
      </c>
      <c r="I8" s="32">
        <f t="shared" si="0"/>
        <v>30</v>
      </c>
      <c r="J8" s="32">
        <f t="shared" si="1"/>
        <v>0</v>
      </c>
      <c r="K8" s="32">
        <f t="shared" si="2"/>
        <v>30</v>
      </c>
      <c r="L8" s="32">
        <v>2</v>
      </c>
      <c r="M8" s="32" t="s">
        <v>93</v>
      </c>
      <c r="N8" s="45"/>
      <c r="O8" s="45"/>
    </row>
    <row r="9" spans="1:15" s="24" customFormat="1" ht="12.75">
      <c r="A9" s="55" t="s">
        <v>61</v>
      </c>
      <c r="B9" s="55" t="s">
        <v>95</v>
      </c>
      <c r="C9" s="55">
        <v>6</v>
      </c>
      <c r="D9" s="55" t="s">
        <v>280</v>
      </c>
      <c r="E9" s="31" t="s">
        <v>271</v>
      </c>
      <c r="F9" s="32">
        <v>2</v>
      </c>
      <c r="G9" s="32">
        <v>0</v>
      </c>
      <c r="H9" s="64">
        <v>15</v>
      </c>
      <c r="I9" s="32">
        <f t="shared" si="0"/>
        <v>30</v>
      </c>
      <c r="J9" s="32">
        <f t="shared" si="1"/>
        <v>0</v>
      </c>
      <c r="K9" s="32">
        <f t="shared" si="2"/>
        <v>30</v>
      </c>
      <c r="L9" s="32">
        <v>2</v>
      </c>
      <c r="M9" s="64" t="s">
        <v>93</v>
      </c>
      <c r="N9" s="45"/>
      <c r="O9" s="45"/>
    </row>
    <row r="10" spans="1:15" s="24" customFormat="1" ht="12.75">
      <c r="A10" s="70" t="s">
        <v>61</v>
      </c>
      <c r="B10" s="70" t="s">
        <v>96</v>
      </c>
      <c r="C10" s="70">
        <v>8</v>
      </c>
      <c r="D10" s="70" t="s">
        <v>437</v>
      </c>
      <c r="E10" s="71" t="s">
        <v>140</v>
      </c>
      <c r="F10" s="38">
        <v>2</v>
      </c>
      <c r="G10" s="38">
        <v>0</v>
      </c>
      <c r="H10" s="38">
        <v>15</v>
      </c>
      <c r="I10" s="38">
        <f t="shared" si="0"/>
        <v>30</v>
      </c>
      <c r="J10" s="38">
        <f t="shared" si="1"/>
        <v>0</v>
      </c>
      <c r="K10" s="38">
        <f t="shared" si="2"/>
        <v>30</v>
      </c>
      <c r="L10" s="38">
        <v>2</v>
      </c>
      <c r="M10" s="38" t="s">
        <v>93</v>
      </c>
      <c r="N10" s="47"/>
      <c r="O10" s="45"/>
    </row>
    <row r="11" spans="1:15" s="75" customFormat="1" ht="12.75">
      <c r="A11" s="56" t="s">
        <v>61</v>
      </c>
      <c r="B11" s="56"/>
      <c r="C11" s="56"/>
      <c r="D11" s="56"/>
      <c r="E11" s="57" t="s">
        <v>443</v>
      </c>
      <c r="F11" s="65">
        <f>SUM(F3:F10)</f>
        <v>14</v>
      </c>
      <c r="G11" s="65">
        <f>SUM(G3:G10)</f>
        <v>3</v>
      </c>
      <c r="H11" s="65" t="s">
        <v>68</v>
      </c>
      <c r="I11" s="65">
        <f>SUM(I3:I10)</f>
        <v>210</v>
      </c>
      <c r="J11" s="65">
        <f>SUM(J3:J10)</f>
        <v>45</v>
      </c>
      <c r="K11" s="65">
        <f>SUM(K3:K10)</f>
        <v>255</v>
      </c>
      <c r="L11" s="65">
        <f>SUM(L3:L10)</f>
        <v>17</v>
      </c>
      <c r="M11" s="65"/>
      <c r="N11" s="42"/>
      <c r="O11" s="43"/>
    </row>
    <row r="12" spans="1:15" s="24" customFormat="1" ht="12.75">
      <c r="A12" s="72" t="s">
        <v>61</v>
      </c>
      <c r="B12" s="72" t="s">
        <v>92</v>
      </c>
      <c r="C12" s="72">
        <v>1</v>
      </c>
      <c r="D12" s="72" t="s">
        <v>128</v>
      </c>
      <c r="E12" s="73" t="s">
        <v>125</v>
      </c>
      <c r="F12" s="74">
        <v>1</v>
      </c>
      <c r="G12" s="74">
        <v>1</v>
      </c>
      <c r="H12" s="74">
        <v>15</v>
      </c>
      <c r="I12" s="74">
        <f>F12*H12</f>
        <v>15</v>
      </c>
      <c r="J12" s="74">
        <f>G12*H12</f>
        <v>15</v>
      </c>
      <c r="K12" s="74">
        <f>SUM(I12:J12)</f>
        <v>30</v>
      </c>
      <c r="L12" s="74">
        <v>2</v>
      </c>
      <c r="M12" s="74" t="s">
        <v>93</v>
      </c>
      <c r="N12" s="45"/>
      <c r="O12" s="45"/>
    </row>
    <row r="13" spans="1:15" s="24" customFormat="1" ht="12.75">
      <c r="A13" s="37" t="s">
        <v>61</v>
      </c>
      <c r="B13" s="37" t="s">
        <v>92</v>
      </c>
      <c r="C13" s="37">
        <v>2</v>
      </c>
      <c r="D13" s="37" t="s">
        <v>126</v>
      </c>
      <c r="E13" s="23" t="s">
        <v>127</v>
      </c>
      <c r="F13" s="32">
        <v>2</v>
      </c>
      <c r="G13" s="32">
        <v>1</v>
      </c>
      <c r="H13" s="32">
        <v>15</v>
      </c>
      <c r="I13" s="32">
        <f>F13*H13</f>
        <v>30</v>
      </c>
      <c r="J13" s="32">
        <f>G13*H13</f>
        <v>15</v>
      </c>
      <c r="K13" s="32">
        <f>SUM(I13:J13)</f>
        <v>45</v>
      </c>
      <c r="L13" s="32">
        <v>3</v>
      </c>
      <c r="M13" s="32" t="s">
        <v>93</v>
      </c>
      <c r="N13" s="20" t="s">
        <v>128</v>
      </c>
      <c r="O13" s="21" t="s">
        <v>125</v>
      </c>
    </row>
    <row r="14" spans="1:15" s="24" customFormat="1" ht="12.75">
      <c r="A14" s="37" t="s">
        <v>61</v>
      </c>
      <c r="B14" s="37" t="s">
        <v>94</v>
      </c>
      <c r="C14" s="37">
        <v>3</v>
      </c>
      <c r="D14" s="37" t="s">
        <v>108</v>
      </c>
      <c r="E14" s="23" t="s">
        <v>91</v>
      </c>
      <c r="F14" s="32">
        <v>2</v>
      </c>
      <c r="G14" s="32">
        <v>1</v>
      </c>
      <c r="H14" s="32">
        <v>15</v>
      </c>
      <c r="I14" s="32">
        <f>F14*H14</f>
        <v>30</v>
      </c>
      <c r="J14" s="32">
        <f>G14*H14</f>
        <v>15</v>
      </c>
      <c r="K14" s="32">
        <f>SUM(I14:J14)</f>
        <v>45</v>
      </c>
      <c r="L14" s="32">
        <v>3</v>
      </c>
      <c r="M14" s="32" t="s">
        <v>93</v>
      </c>
      <c r="N14" s="20" t="s">
        <v>128</v>
      </c>
      <c r="O14" s="21" t="s">
        <v>125</v>
      </c>
    </row>
    <row r="15" spans="1:15" s="24" customFormat="1" ht="12.75">
      <c r="A15" s="37" t="s">
        <v>61</v>
      </c>
      <c r="B15" s="37" t="s">
        <v>94</v>
      </c>
      <c r="C15" s="37">
        <v>4</v>
      </c>
      <c r="D15" s="37" t="s">
        <v>109</v>
      </c>
      <c r="E15" s="23" t="s">
        <v>235</v>
      </c>
      <c r="F15" s="32">
        <v>0</v>
      </c>
      <c r="G15" s="32">
        <v>2</v>
      </c>
      <c r="H15" s="32">
        <v>15</v>
      </c>
      <c r="I15" s="32">
        <f>F15*H15</f>
        <v>0</v>
      </c>
      <c r="J15" s="32">
        <f>G15*H15</f>
        <v>30</v>
      </c>
      <c r="K15" s="32">
        <f>SUM(I15:J15)</f>
        <v>30</v>
      </c>
      <c r="L15" s="32">
        <v>2</v>
      </c>
      <c r="M15" s="32" t="s">
        <v>20</v>
      </c>
      <c r="N15" s="20" t="s">
        <v>126</v>
      </c>
      <c r="O15" s="21" t="s">
        <v>127</v>
      </c>
    </row>
    <row r="16" spans="1:15" s="24" customFormat="1" ht="12.75">
      <c r="A16" s="70" t="s">
        <v>61</v>
      </c>
      <c r="B16" s="70" t="s">
        <v>95</v>
      </c>
      <c r="C16" s="70">
        <v>5</v>
      </c>
      <c r="D16" s="70" t="s">
        <v>129</v>
      </c>
      <c r="E16" s="76" t="s">
        <v>236</v>
      </c>
      <c r="F16" s="38">
        <v>0</v>
      </c>
      <c r="G16" s="38">
        <v>2</v>
      </c>
      <c r="H16" s="38">
        <v>15</v>
      </c>
      <c r="I16" s="38">
        <f>F16*H16</f>
        <v>0</v>
      </c>
      <c r="J16" s="38">
        <f>G16*H16</f>
        <v>30</v>
      </c>
      <c r="K16" s="38">
        <f>SUM(I16:J16)</f>
        <v>30</v>
      </c>
      <c r="L16" s="38">
        <v>2</v>
      </c>
      <c r="M16" s="38" t="s">
        <v>20</v>
      </c>
      <c r="N16" s="20"/>
      <c r="O16" s="21"/>
    </row>
    <row r="17" spans="1:15" s="75" customFormat="1" ht="12.75">
      <c r="A17" s="56" t="s">
        <v>61</v>
      </c>
      <c r="B17" s="56"/>
      <c r="C17" s="56"/>
      <c r="D17" s="56"/>
      <c r="E17" s="58" t="s">
        <v>130</v>
      </c>
      <c r="F17" s="65">
        <f>SUM(F12:F16)</f>
        <v>5</v>
      </c>
      <c r="G17" s="65">
        <f>SUM(G12:G16)</f>
        <v>7</v>
      </c>
      <c r="H17" s="65" t="s">
        <v>68</v>
      </c>
      <c r="I17" s="65">
        <f>SUM(I12:I16)</f>
        <v>75</v>
      </c>
      <c r="J17" s="65">
        <f>SUM(J12:J16)</f>
        <v>105</v>
      </c>
      <c r="K17" s="65">
        <f>SUM(K12:K16)</f>
        <v>180</v>
      </c>
      <c r="L17" s="65">
        <f>SUM(L12:L16)</f>
        <v>12</v>
      </c>
      <c r="M17" s="65"/>
      <c r="N17" s="42"/>
      <c r="O17" s="43"/>
    </row>
    <row r="18" spans="1:15" s="24" customFormat="1" ht="12.75">
      <c r="A18" s="72" t="s">
        <v>61</v>
      </c>
      <c r="B18" s="72" t="s">
        <v>95</v>
      </c>
      <c r="C18" s="72">
        <v>5</v>
      </c>
      <c r="D18" s="77" t="s">
        <v>281</v>
      </c>
      <c r="E18" s="78" t="s">
        <v>272</v>
      </c>
      <c r="F18" s="74">
        <v>2</v>
      </c>
      <c r="G18" s="74">
        <v>0</v>
      </c>
      <c r="H18" s="74">
        <v>15</v>
      </c>
      <c r="I18" s="74">
        <f>F18*H18</f>
        <v>30</v>
      </c>
      <c r="J18" s="74">
        <f>G18*H18</f>
        <v>0</v>
      </c>
      <c r="K18" s="74">
        <f>SUM(I18:J18)</f>
        <v>30</v>
      </c>
      <c r="L18" s="74">
        <v>2</v>
      </c>
      <c r="M18" s="74" t="s">
        <v>93</v>
      </c>
      <c r="N18" s="45"/>
      <c r="O18" s="45"/>
    </row>
    <row r="19" spans="1:15" s="24" customFormat="1" ht="12.75">
      <c r="A19" s="37" t="s">
        <v>61</v>
      </c>
      <c r="B19" s="37" t="s">
        <v>92</v>
      </c>
      <c r="C19" s="37">
        <v>1</v>
      </c>
      <c r="D19" s="37" t="s">
        <v>131</v>
      </c>
      <c r="E19" s="23" t="s">
        <v>132</v>
      </c>
      <c r="F19" s="32">
        <v>1</v>
      </c>
      <c r="G19" s="32">
        <v>1</v>
      </c>
      <c r="H19" s="32">
        <v>15</v>
      </c>
      <c r="I19" s="32">
        <v>15</v>
      </c>
      <c r="J19" s="32">
        <v>15</v>
      </c>
      <c r="K19" s="32">
        <f aca="true" t="shared" si="3" ref="K19:K25">SUM(I19:J19)</f>
        <v>30</v>
      </c>
      <c r="L19" s="32">
        <v>2</v>
      </c>
      <c r="M19" s="32" t="s">
        <v>93</v>
      </c>
      <c r="N19" s="45"/>
      <c r="O19" s="45"/>
    </row>
    <row r="20" spans="1:15" s="24" customFormat="1" ht="12.75">
      <c r="A20" s="37" t="s">
        <v>61</v>
      </c>
      <c r="B20" s="37" t="s">
        <v>92</v>
      </c>
      <c r="C20" s="37">
        <v>2</v>
      </c>
      <c r="D20" s="37" t="s">
        <v>430</v>
      </c>
      <c r="E20" s="16" t="s">
        <v>429</v>
      </c>
      <c r="F20" s="32">
        <v>1</v>
      </c>
      <c r="G20" s="32">
        <v>1</v>
      </c>
      <c r="H20" s="32">
        <v>15</v>
      </c>
      <c r="I20" s="32">
        <f aca="true" t="shared" si="4" ref="I20:I25">F20*H20</f>
        <v>15</v>
      </c>
      <c r="J20" s="32">
        <f aca="true" t="shared" si="5" ref="J20:J25">G20*H20</f>
        <v>15</v>
      </c>
      <c r="K20" s="32">
        <f t="shared" si="3"/>
        <v>30</v>
      </c>
      <c r="L20" s="32">
        <v>2</v>
      </c>
      <c r="M20" s="37" t="s">
        <v>93</v>
      </c>
      <c r="N20" s="20" t="s">
        <v>131</v>
      </c>
      <c r="O20" s="21" t="s">
        <v>132</v>
      </c>
    </row>
    <row r="21" spans="1:15" s="24" customFormat="1" ht="12.75">
      <c r="A21" s="37" t="s">
        <v>61</v>
      </c>
      <c r="B21" s="37" t="s">
        <v>92</v>
      </c>
      <c r="C21" s="37">
        <v>2</v>
      </c>
      <c r="D21" s="37" t="s">
        <v>431</v>
      </c>
      <c r="E21" s="16" t="s">
        <v>261</v>
      </c>
      <c r="F21" s="32">
        <v>2</v>
      </c>
      <c r="G21" s="32">
        <v>0</v>
      </c>
      <c r="H21" s="32">
        <v>15</v>
      </c>
      <c r="I21" s="32">
        <f t="shared" si="4"/>
        <v>30</v>
      </c>
      <c r="J21" s="32">
        <f t="shared" si="5"/>
        <v>0</v>
      </c>
      <c r="K21" s="32">
        <f t="shared" si="3"/>
        <v>30</v>
      </c>
      <c r="L21" s="32">
        <v>2</v>
      </c>
      <c r="M21" s="32" t="s">
        <v>93</v>
      </c>
      <c r="N21" s="20" t="s">
        <v>131</v>
      </c>
      <c r="O21" s="21" t="s">
        <v>132</v>
      </c>
    </row>
    <row r="22" spans="1:15" s="24" customFormat="1" ht="25.5">
      <c r="A22" s="37" t="s">
        <v>61</v>
      </c>
      <c r="B22" s="37" t="s">
        <v>94</v>
      </c>
      <c r="C22" s="37">
        <v>3</v>
      </c>
      <c r="D22" s="37" t="s">
        <v>434</v>
      </c>
      <c r="E22" s="23" t="s">
        <v>90</v>
      </c>
      <c r="F22" s="32">
        <v>1</v>
      </c>
      <c r="G22" s="32">
        <v>1</v>
      </c>
      <c r="H22" s="32">
        <v>15</v>
      </c>
      <c r="I22" s="32">
        <f t="shared" si="4"/>
        <v>15</v>
      </c>
      <c r="J22" s="32">
        <f t="shared" si="5"/>
        <v>15</v>
      </c>
      <c r="K22" s="32">
        <f t="shared" si="3"/>
        <v>30</v>
      </c>
      <c r="L22" s="32">
        <v>2</v>
      </c>
      <c r="M22" s="23" t="s">
        <v>20</v>
      </c>
      <c r="N22" s="20" t="s">
        <v>431</v>
      </c>
      <c r="O22" s="28" t="s">
        <v>432</v>
      </c>
    </row>
    <row r="23" spans="1:15" s="24" customFormat="1" ht="12.75">
      <c r="A23" s="37" t="s">
        <v>61</v>
      </c>
      <c r="B23" s="37" t="s">
        <v>94</v>
      </c>
      <c r="C23" s="37">
        <v>4</v>
      </c>
      <c r="D23" s="37" t="s">
        <v>438</v>
      </c>
      <c r="E23" s="23" t="s">
        <v>89</v>
      </c>
      <c r="F23" s="32">
        <v>2</v>
      </c>
      <c r="G23" s="32">
        <v>0</v>
      </c>
      <c r="H23" s="32">
        <v>15</v>
      </c>
      <c r="I23" s="32">
        <f t="shared" si="4"/>
        <v>30</v>
      </c>
      <c r="J23" s="32">
        <f t="shared" si="5"/>
        <v>0</v>
      </c>
      <c r="K23" s="32">
        <f t="shared" si="3"/>
        <v>30</v>
      </c>
      <c r="L23" s="32">
        <v>2</v>
      </c>
      <c r="M23" s="32" t="s">
        <v>93</v>
      </c>
      <c r="N23" s="20" t="s">
        <v>110</v>
      </c>
      <c r="O23" s="21" t="s">
        <v>90</v>
      </c>
    </row>
    <row r="24" spans="1:15" s="24" customFormat="1" ht="12.75">
      <c r="A24" s="55" t="s">
        <v>61</v>
      </c>
      <c r="B24" s="55" t="s">
        <v>95</v>
      </c>
      <c r="C24" s="55">
        <v>5</v>
      </c>
      <c r="D24" s="55" t="s">
        <v>282</v>
      </c>
      <c r="E24" s="23" t="s">
        <v>233</v>
      </c>
      <c r="F24" s="32">
        <v>0</v>
      </c>
      <c r="G24" s="32">
        <v>2</v>
      </c>
      <c r="H24" s="32">
        <v>15</v>
      </c>
      <c r="I24" s="32">
        <f t="shared" si="4"/>
        <v>0</v>
      </c>
      <c r="J24" s="32">
        <f t="shared" si="5"/>
        <v>30</v>
      </c>
      <c r="K24" s="32">
        <f t="shared" si="3"/>
        <v>30</v>
      </c>
      <c r="L24" s="32">
        <v>2</v>
      </c>
      <c r="M24" s="32" t="s">
        <v>20</v>
      </c>
      <c r="N24" s="20" t="s">
        <v>111</v>
      </c>
      <c r="O24" s="21" t="s">
        <v>89</v>
      </c>
    </row>
    <row r="25" spans="1:15" s="24" customFormat="1" ht="12.75">
      <c r="A25" s="70" t="s">
        <v>61</v>
      </c>
      <c r="B25" s="70" t="s">
        <v>95</v>
      </c>
      <c r="C25" s="70">
        <v>6</v>
      </c>
      <c r="D25" s="79" t="s">
        <v>283</v>
      </c>
      <c r="E25" s="71" t="s">
        <v>234</v>
      </c>
      <c r="F25" s="38">
        <v>1</v>
      </c>
      <c r="G25" s="38">
        <v>1</v>
      </c>
      <c r="H25" s="38">
        <v>15</v>
      </c>
      <c r="I25" s="38">
        <f t="shared" si="4"/>
        <v>15</v>
      </c>
      <c r="J25" s="38">
        <f t="shared" si="5"/>
        <v>15</v>
      </c>
      <c r="K25" s="38">
        <f t="shared" si="3"/>
        <v>30</v>
      </c>
      <c r="L25" s="38">
        <v>2</v>
      </c>
      <c r="M25" s="38" t="s">
        <v>93</v>
      </c>
      <c r="N25" s="27" t="s">
        <v>282</v>
      </c>
      <c r="O25" s="21" t="s">
        <v>233</v>
      </c>
    </row>
    <row r="26" spans="1:15" s="75" customFormat="1" ht="12.75">
      <c r="A26" s="56" t="s">
        <v>61</v>
      </c>
      <c r="B26" s="56"/>
      <c r="C26" s="56"/>
      <c r="D26" s="56"/>
      <c r="E26" s="58" t="s">
        <v>133</v>
      </c>
      <c r="F26" s="65">
        <f>SUM(F18:F25)</f>
        <v>10</v>
      </c>
      <c r="G26" s="65">
        <f>SUM(G18:G25)</f>
        <v>6</v>
      </c>
      <c r="H26" s="65" t="s">
        <v>68</v>
      </c>
      <c r="I26" s="65">
        <v>150</v>
      </c>
      <c r="J26" s="65">
        <v>90</v>
      </c>
      <c r="K26" s="65">
        <v>240</v>
      </c>
      <c r="L26" s="65">
        <v>16</v>
      </c>
      <c r="M26" s="65"/>
      <c r="N26" s="42"/>
      <c r="O26" s="43"/>
    </row>
    <row r="27" spans="1:15" s="24" customFormat="1" ht="12.75">
      <c r="A27" s="77" t="s">
        <v>61</v>
      </c>
      <c r="B27" s="77" t="s">
        <v>95</v>
      </c>
      <c r="C27" s="77">
        <v>5</v>
      </c>
      <c r="D27" s="77" t="s">
        <v>284</v>
      </c>
      <c r="E27" s="78" t="s">
        <v>201</v>
      </c>
      <c r="F27" s="80">
        <v>0</v>
      </c>
      <c r="G27" s="80">
        <v>2</v>
      </c>
      <c r="H27" s="80">
        <v>15</v>
      </c>
      <c r="I27" s="80">
        <f>F27*H27</f>
        <v>0</v>
      </c>
      <c r="J27" s="80">
        <f>G27*H27</f>
        <v>30</v>
      </c>
      <c r="K27" s="80">
        <f>SUM(I27:J27)</f>
        <v>30</v>
      </c>
      <c r="L27" s="80">
        <v>2</v>
      </c>
      <c r="M27" s="80" t="s">
        <v>20</v>
      </c>
      <c r="N27" s="45"/>
      <c r="O27" s="45"/>
    </row>
    <row r="28" spans="1:15" s="24" customFormat="1" ht="12.75">
      <c r="A28" s="79" t="s">
        <v>61</v>
      </c>
      <c r="B28" s="70" t="s">
        <v>95</v>
      </c>
      <c r="C28" s="70">
        <v>6</v>
      </c>
      <c r="D28" s="79" t="s">
        <v>285</v>
      </c>
      <c r="E28" s="71" t="s">
        <v>202</v>
      </c>
      <c r="F28" s="40">
        <v>0</v>
      </c>
      <c r="G28" s="40">
        <v>2</v>
      </c>
      <c r="H28" s="40">
        <v>15</v>
      </c>
      <c r="I28" s="40">
        <f>F28*H28</f>
        <v>0</v>
      </c>
      <c r="J28" s="40">
        <f>G28*H28</f>
        <v>30</v>
      </c>
      <c r="K28" s="40">
        <f>SUM(I28:J28)</f>
        <v>30</v>
      </c>
      <c r="L28" s="40">
        <v>2</v>
      </c>
      <c r="M28" s="40" t="s">
        <v>20</v>
      </c>
      <c r="N28" s="27" t="s">
        <v>284</v>
      </c>
      <c r="O28" s="45" t="s">
        <v>259</v>
      </c>
    </row>
    <row r="29" spans="1:15" s="75" customFormat="1" ht="12.75">
      <c r="A29" s="56" t="s">
        <v>61</v>
      </c>
      <c r="B29" s="56"/>
      <c r="C29" s="56"/>
      <c r="D29" s="56"/>
      <c r="E29" s="58" t="s">
        <v>134</v>
      </c>
      <c r="F29" s="65">
        <f>SUM(F27:F28)</f>
        <v>0</v>
      </c>
      <c r="G29" s="65">
        <f>SUM(G27:G28)</f>
        <v>4</v>
      </c>
      <c r="H29" s="65" t="s">
        <v>68</v>
      </c>
      <c r="I29" s="65">
        <v>0</v>
      </c>
      <c r="J29" s="65">
        <v>60</v>
      </c>
      <c r="K29" s="65">
        <v>60</v>
      </c>
      <c r="L29" s="65">
        <v>4</v>
      </c>
      <c r="M29" s="65"/>
      <c r="N29" s="42"/>
      <c r="O29" s="43"/>
    </row>
    <row r="30" spans="1:15" s="24" customFormat="1" ht="12.75">
      <c r="A30" s="72" t="s">
        <v>61</v>
      </c>
      <c r="B30" s="72" t="s">
        <v>92</v>
      </c>
      <c r="C30" s="72">
        <v>2</v>
      </c>
      <c r="D30" s="77" t="s">
        <v>286</v>
      </c>
      <c r="E30" s="73" t="s">
        <v>17</v>
      </c>
      <c r="F30" s="74">
        <v>2</v>
      </c>
      <c r="G30" s="74">
        <v>2</v>
      </c>
      <c r="H30" s="74">
        <v>15</v>
      </c>
      <c r="I30" s="74">
        <f aca="true" t="shared" si="6" ref="I30:I37">F30*H30</f>
        <v>30</v>
      </c>
      <c r="J30" s="74">
        <f aca="true" t="shared" si="7" ref="J30:J37">G30*H30</f>
        <v>30</v>
      </c>
      <c r="K30" s="74">
        <f>SUM(I30:J30)</f>
        <v>60</v>
      </c>
      <c r="L30" s="74">
        <v>4</v>
      </c>
      <c r="M30" s="74" t="s">
        <v>20</v>
      </c>
      <c r="N30" s="45"/>
      <c r="O30" s="45"/>
    </row>
    <row r="31" spans="1:15" s="24" customFormat="1" ht="12.75">
      <c r="A31" s="37" t="s">
        <v>61</v>
      </c>
      <c r="B31" s="37" t="s">
        <v>254</v>
      </c>
      <c r="C31" s="37">
        <v>3</v>
      </c>
      <c r="D31" s="55" t="s">
        <v>287</v>
      </c>
      <c r="E31" s="23" t="s">
        <v>18</v>
      </c>
      <c r="F31" s="32">
        <v>2</v>
      </c>
      <c r="G31" s="32">
        <v>2</v>
      </c>
      <c r="H31" s="32">
        <v>15</v>
      </c>
      <c r="I31" s="32">
        <f t="shared" si="6"/>
        <v>30</v>
      </c>
      <c r="J31" s="32">
        <f t="shared" si="7"/>
        <v>30</v>
      </c>
      <c r="K31" s="32">
        <f aca="true" t="shared" si="8" ref="K31:K37">SUM(I31:J31)</f>
        <v>60</v>
      </c>
      <c r="L31" s="32">
        <v>4</v>
      </c>
      <c r="M31" s="32" t="s">
        <v>20</v>
      </c>
      <c r="N31" s="27" t="s">
        <v>286</v>
      </c>
      <c r="O31" s="21" t="s">
        <v>17</v>
      </c>
    </row>
    <row r="32" spans="1:15" s="24" customFormat="1" ht="12.75">
      <c r="A32" s="37" t="s">
        <v>61</v>
      </c>
      <c r="B32" s="37" t="s">
        <v>92</v>
      </c>
      <c r="C32" s="37">
        <v>1</v>
      </c>
      <c r="D32" s="55" t="s">
        <v>288</v>
      </c>
      <c r="E32" s="23" t="s">
        <v>215</v>
      </c>
      <c r="F32" s="32">
        <v>0</v>
      </c>
      <c r="G32" s="32">
        <v>2</v>
      </c>
      <c r="H32" s="32">
        <v>15</v>
      </c>
      <c r="I32" s="32">
        <f t="shared" si="6"/>
        <v>0</v>
      </c>
      <c r="J32" s="32">
        <f t="shared" si="7"/>
        <v>30</v>
      </c>
      <c r="K32" s="32">
        <f t="shared" si="8"/>
        <v>30</v>
      </c>
      <c r="L32" s="32">
        <v>2</v>
      </c>
      <c r="M32" s="32" t="s">
        <v>20</v>
      </c>
      <c r="N32" s="45"/>
      <c r="O32" s="45"/>
    </row>
    <row r="33" spans="1:15" s="24" customFormat="1" ht="12.75">
      <c r="A33" s="37" t="s">
        <v>61</v>
      </c>
      <c r="B33" s="37" t="s">
        <v>92</v>
      </c>
      <c r="C33" s="37">
        <v>2</v>
      </c>
      <c r="D33" s="55" t="s">
        <v>289</v>
      </c>
      <c r="E33" s="23" t="s">
        <v>216</v>
      </c>
      <c r="F33" s="32">
        <v>0</v>
      </c>
      <c r="G33" s="32">
        <v>2</v>
      </c>
      <c r="H33" s="32">
        <v>15</v>
      </c>
      <c r="I33" s="32">
        <f t="shared" si="6"/>
        <v>0</v>
      </c>
      <c r="J33" s="32">
        <f t="shared" si="7"/>
        <v>30</v>
      </c>
      <c r="K33" s="32">
        <f t="shared" si="8"/>
        <v>30</v>
      </c>
      <c r="L33" s="32">
        <v>2</v>
      </c>
      <c r="M33" s="32" t="s">
        <v>20</v>
      </c>
      <c r="N33" s="27" t="s">
        <v>288</v>
      </c>
      <c r="O33" s="21" t="s">
        <v>215</v>
      </c>
    </row>
    <row r="34" spans="1:15" s="24" customFormat="1" ht="12.75">
      <c r="A34" s="37" t="s">
        <v>61</v>
      </c>
      <c r="B34" s="37" t="s">
        <v>94</v>
      </c>
      <c r="C34" s="37">
        <v>3</v>
      </c>
      <c r="D34" s="55" t="s">
        <v>290</v>
      </c>
      <c r="E34" s="23" t="s">
        <v>192</v>
      </c>
      <c r="F34" s="32">
        <v>1</v>
      </c>
      <c r="G34" s="32">
        <v>2</v>
      </c>
      <c r="H34" s="32">
        <v>15</v>
      </c>
      <c r="I34" s="32">
        <f t="shared" si="6"/>
        <v>15</v>
      </c>
      <c r="J34" s="32">
        <f t="shared" si="7"/>
        <v>30</v>
      </c>
      <c r="K34" s="32">
        <f t="shared" si="8"/>
        <v>45</v>
      </c>
      <c r="L34" s="32">
        <v>3</v>
      </c>
      <c r="M34" s="32" t="s">
        <v>20</v>
      </c>
      <c r="N34" s="45"/>
      <c r="O34" s="45"/>
    </row>
    <row r="35" spans="1:15" s="24" customFormat="1" ht="12.75">
      <c r="A35" s="37" t="s">
        <v>61</v>
      </c>
      <c r="B35" s="37" t="s">
        <v>94</v>
      </c>
      <c r="C35" s="37">
        <v>4</v>
      </c>
      <c r="D35" s="55" t="s">
        <v>291</v>
      </c>
      <c r="E35" s="23" t="s">
        <v>193</v>
      </c>
      <c r="F35" s="32">
        <v>1</v>
      </c>
      <c r="G35" s="32">
        <v>2</v>
      </c>
      <c r="H35" s="32">
        <v>15</v>
      </c>
      <c r="I35" s="32">
        <f t="shared" si="6"/>
        <v>15</v>
      </c>
      <c r="J35" s="32">
        <f t="shared" si="7"/>
        <v>30</v>
      </c>
      <c r="K35" s="32">
        <f t="shared" si="8"/>
        <v>45</v>
      </c>
      <c r="L35" s="32">
        <v>3</v>
      </c>
      <c r="M35" s="32" t="s">
        <v>93</v>
      </c>
      <c r="N35" s="27" t="s">
        <v>290</v>
      </c>
      <c r="O35" s="21" t="s">
        <v>192</v>
      </c>
    </row>
    <row r="36" spans="1:15" s="24" customFormat="1" ht="12.75">
      <c r="A36" s="37" t="s">
        <v>61</v>
      </c>
      <c r="B36" s="37" t="s">
        <v>95</v>
      </c>
      <c r="C36" s="37">
        <v>6</v>
      </c>
      <c r="D36" s="55" t="s">
        <v>292</v>
      </c>
      <c r="E36" s="23" t="s">
        <v>203</v>
      </c>
      <c r="F36" s="32">
        <v>1</v>
      </c>
      <c r="G36" s="32">
        <v>2</v>
      </c>
      <c r="H36" s="32">
        <v>15</v>
      </c>
      <c r="I36" s="32">
        <f t="shared" si="6"/>
        <v>15</v>
      </c>
      <c r="J36" s="32">
        <f t="shared" si="7"/>
        <v>30</v>
      </c>
      <c r="K36" s="32">
        <f t="shared" si="8"/>
        <v>45</v>
      </c>
      <c r="L36" s="32">
        <v>3</v>
      </c>
      <c r="M36" s="32" t="s">
        <v>20</v>
      </c>
      <c r="N36" s="21"/>
      <c r="O36" s="45"/>
    </row>
    <row r="37" spans="1:15" s="24" customFormat="1" ht="12.75">
      <c r="A37" s="70" t="s">
        <v>61</v>
      </c>
      <c r="B37" s="70" t="s">
        <v>96</v>
      </c>
      <c r="C37" s="70">
        <v>7</v>
      </c>
      <c r="D37" s="79" t="s">
        <v>293</v>
      </c>
      <c r="E37" s="76" t="s">
        <v>135</v>
      </c>
      <c r="F37" s="38">
        <v>0</v>
      </c>
      <c r="G37" s="38">
        <v>2</v>
      </c>
      <c r="H37" s="38">
        <v>15</v>
      </c>
      <c r="I37" s="38">
        <f t="shared" si="6"/>
        <v>0</v>
      </c>
      <c r="J37" s="38">
        <f t="shared" si="7"/>
        <v>30</v>
      </c>
      <c r="K37" s="38">
        <f t="shared" si="8"/>
        <v>30</v>
      </c>
      <c r="L37" s="38">
        <v>2</v>
      </c>
      <c r="M37" s="38" t="s">
        <v>20</v>
      </c>
      <c r="N37" s="45"/>
      <c r="O37" s="45"/>
    </row>
    <row r="38" spans="1:15" s="75" customFormat="1" ht="12.75">
      <c r="A38" s="56" t="s">
        <v>61</v>
      </c>
      <c r="B38" s="56"/>
      <c r="C38" s="56"/>
      <c r="D38" s="56"/>
      <c r="E38" s="58" t="s">
        <v>0</v>
      </c>
      <c r="F38" s="65">
        <f>SUM(F30:F37)</f>
        <v>7</v>
      </c>
      <c r="G38" s="65">
        <f>SUM(G30:G37)</f>
        <v>16</v>
      </c>
      <c r="H38" s="65" t="s">
        <v>68</v>
      </c>
      <c r="I38" s="65">
        <f>SUM(I30:I37)</f>
        <v>105</v>
      </c>
      <c r="J38" s="65">
        <f>SUM(J30:J37)</f>
        <v>240</v>
      </c>
      <c r="K38" s="65">
        <f>SUM(K30:K37)</f>
        <v>345</v>
      </c>
      <c r="L38" s="65">
        <f>SUM(L30:L37)</f>
        <v>23</v>
      </c>
      <c r="M38" s="65"/>
      <c r="N38" s="42"/>
      <c r="O38" s="43"/>
    </row>
    <row r="39" spans="1:15" s="24" customFormat="1" ht="12.75">
      <c r="A39" s="72" t="s">
        <v>61</v>
      </c>
      <c r="B39" s="72" t="s">
        <v>92</v>
      </c>
      <c r="C39" s="72">
        <v>1</v>
      </c>
      <c r="D39" s="72" t="s">
        <v>435</v>
      </c>
      <c r="E39" s="73" t="s">
        <v>80</v>
      </c>
      <c r="F39" s="74">
        <v>2</v>
      </c>
      <c r="G39" s="74">
        <v>2</v>
      </c>
      <c r="H39" s="74">
        <v>15</v>
      </c>
      <c r="I39" s="74">
        <f>F39*H39</f>
        <v>30</v>
      </c>
      <c r="J39" s="74">
        <f>G39*H39</f>
        <v>30</v>
      </c>
      <c r="K39" s="74">
        <f>SUM(I39:J39)</f>
        <v>60</v>
      </c>
      <c r="L39" s="74">
        <v>4</v>
      </c>
      <c r="M39" s="74" t="s">
        <v>93</v>
      </c>
      <c r="N39" s="45"/>
      <c r="O39" s="45"/>
    </row>
    <row r="40" spans="1:15" s="24" customFormat="1" ht="12.75">
      <c r="A40" s="37" t="s">
        <v>61</v>
      </c>
      <c r="B40" s="37" t="s">
        <v>92</v>
      </c>
      <c r="C40" s="37">
        <v>2</v>
      </c>
      <c r="D40" s="37" t="s">
        <v>439</v>
      </c>
      <c r="E40" s="23" t="s">
        <v>49</v>
      </c>
      <c r="F40" s="32">
        <v>2</v>
      </c>
      <c r="G40" s="32">
        <v>2</v>
      </c>
      <c r="H40" s="32">
        <v>15</v>
      </c>
      <c r="I40" s="32">
        <f>F40*H40</f>
        <v>30</v>
      </c>
      <c r="J40" s="32">
        <f>G40*H40</f>
        <v>30</v>
      </c>
      <c r="K40" s="32">
        <f>SUM(I40:J40)</f>
        <v>60</v>
      </c>
      <c r="L40" s="32">
        <v>4</v>
      </c>
      <c r="M40" s="32" t="s">
        <v>93</v>
      </c>
      <c r="N40" s="20" t="s">
        <v>70</v>
      </c>
      <c r="O40" s="21" t="s">
        <v>80</v>
      </c>
    </row>
    <row r="41" spans="1:15" s="24" customFormat="1" ht="12.75">
      <c r="A41" s="37" t="s">
        <v>61</v>
      </c>
      <c r="B41" s="37" t="s">
        <v>94</v>
      </c>
      <c r="C41" s="37">
        <v>3</v>
      </c>
      <c r="D41" s="55" t="s">
        <v>294</v>
      </c>
      <c r="E41" s="23" t="s">
        <v>157</v>
      </c>
      <c r="F41" s="32">
        <v>0</v>
      </c>
      <c r="G41" s="32">
        <v>4</v>
      </c>
      <c r="H41" s="32">
        <v>15</v>
      </c>
      <c r="I41" s="32">
        <f>F41*H41</f>
        <v>0</v>
      </c>
      <c r="J41" s="32">
        <f>G41*H41</f>
        <v>60</v>
      </c>
      <c r="K41" s="32">
        <f>SUM(I41:J41)</f>
        <v>60</v>
      </c>
      <c r="L41" s="32">
        <v>4</v>
      </c>
      <c r="M41" s="32" t="s">
        <v>20</v>
      </c>
      <c r="N41" s="45"/>
      <c r="O41" s="45"/>
    </row>
    <row r="42" spans="1:15" s="24" customFormat="1" ht="12.75">
      <c r="A42" s="70" t="s">
        <v>61</v>
      </c>
      <c r="B42" s="70" t="s">
        <v>94</v>
      </c>
      <c r="C42" s="70">
        <v>4</v>
      </c>
      <c r="D42" s="79" t="s">
        <v>295</v>
      </c>
      <c r="E42" s="76" t="s">
        <v>159</v>
      </c>
      <c r="F42" s="38">
        <v>1</v>
      </c>
      <c r="G42" s="38">
        <v>2</v>
      </c>
      <c r="H42" s="38">
        <v>15</v>
      </c>
      <c r="I42" s="38">
        <f>F42*H42</f>
        <v>15</v>
      </c>
      <c r="J42" s="38">
        <f>G42*H42</f>
        <v>30</v>
      </c>
      <c r="K42" s="38">
        <f>SUM(I42:J42)</f>
        <v>45</v>
      </c>
      <c r="L42" s="38">
        <v>3</v>
      </c>
      <c r="M42" s="38" t="s">
        <v>93</v>
      </c>
      <c r="N42" s="27" t="s">
        <v>294</v>
      </c>
      <c r="O42" s="21" t="s">
        <v>157</v>
      </c>
    </row>
    <row r="43" spans="1:15" s="75" customFormat="1" ht="12.75">
      <c r="A43" s="56" t="s">
        <v>61</v>
      </c>
      <c r="B43" s="56"/>
      <c r="C43" s="56"/>
      <c r="D43" s="56"/>
      <c r="E43" s="58" t="s">
        <v>4</v>
      </c>
      <c r="F43" s="65">
        <f>SUM(F39:F42)</f>
        <v>5</v>
      </c>
      <c r="G43" s="65">
        <f>SUM(G39:G42)</f>
        <v>10</v>
      </c>
      <c r="H43" s="65" t="s">
        <v>68</v>
      </c>
      <c r="I43" s="65">
        <f>SUM(I39:I42)</f>
        <v>75</v>
      </c>
      <c r="J43" s="65">
        <f>SUM(J39:J42)</f>
        <v>150</v>
      </c>
      <c r="K43" s="65">
        <f>SUM(K39:K42)</f>
        <v>225</v>
      </c>
      <c r="L43" s="65">
        <f>SUM(L39:L42)</f>
        <v>15</v>
      </c>
      <c r="M43" s="65"/>
      <c r="N43" s="42"/>
      <c r="O43" s="43"/>
    </row>
    <row r="44" spans="1:15" s="24" customFormat="1" ht="12.75">
      <c r="A44" s="72" t="s">
        <v>61</v>
      </c>
      <c r="B44" s="72" t="s">
        <v>92</v>
      </c>
      <c r="C44" s="72">
        <v>1</v>
      </c>
      <c r="D44" s="72" t="s">
        <v>69</v>
      </c>
      <c r="E44" s="73" t="s">
        <v>15</v>
      </c>
      <c r="F44" s="74">
        <v>1</v>
      </c>
      <c r="G44" s="74">
        <v>2</v>
      </c>
      <c r="H44" s="74">
        <v>15</v>
      </c>
      <c r="I44" s="74">
        <f>F44*H44</f>
        <v>15</v>
      </c>
      <c r="J44" s="74">
        <f>G44*H44</f>
        <v>30</v>
      </c>
      <c r="K44" s="74">
        <f>SUM(I44:J44)</f>
        <v>45</v>
      </c>
      <c r="L44" s="74">
        <v>3</v>
      </c>
      <c r="M44" s="74" t="s">
        <v>93</v>
      </c>
      <c r="N44" s="45"/>
      <c r="O44" s="45"/>
    </row>
    <row r="45" spans="1:15" s="24" customFormat="1" ht="12.75">
      <c r="A45" s="37" t="s">
        <v>61</v>
      </c>
      <c r="B45" s="37" t="s">
        <v>92</v>
      </c>
      <c r="C45" s="37">
        <v>2</v>
      </c>
      <c r="D45" s="37" t="s">
        <v>5</v>
      </c>
      <c r="E45" s="23" t="s">
        <v>71</v>
      </c>
      <c r="F45" s="32">
        <v>1</v>
      </c>
      <c r="G45" s="32">
        <v>2</v>
      </c>
      <c r="H45" s="32">
        <v>15</v>
      </c>
      <c r="I45" s="32">
        <f>F45*H45</f>
        <v>15</v>
      </c>
      <c r="J45" s="32">
        <f>G45*H45</f>
        <v>30</v>
      </c>
      <c r="K45" s="32">
        <f>SUM(I45:J45)</f>
        <v>45</v>
      </c>
      <c r="L45" s="32">
        <v>3</v>
      </c>
      <c r="M45" s="32" t="s">
        <v>93</v>
      </c>
      <c r="N45" s="20" t="s">
        <v>69</v>
      </c>
      <c r="O45" s="21" t="s">
        <v>15</v>
      </c>
    </row>
    <row r="46" spans="1:15" s="24" customFormat="1" ht="12.75">
      <c r="A46" s="37" t="s">
        <v>61</v>
      </c>
      <c r="B46" s="37" t="s">
        <v>94</v>
      </c>
      <c r="C46" s="37">
        <v>3</v>
      </c>
      <c r="D46" s="55" t="s">
        <v>296</v>
      </c>
      <c r="E46" s="23" t="s">
        <v>161</v>
      </c>
      <c r="F46" s="32">
        <v>2</v>
      </c>
      <c r="G46" s="32">
        <v>2</v>
      </c>
      <c r="H46" s="32">
        <v>15</v>
      </c>
      <c r="I46" s="32">
        <f>F46*H46</f>
        <v>30</v>
      </c>
      <c r="J46" s="32">
        <f>G46*H46</f>
        <v>30</v>
      </c>
      <c r="K46" s="32">
        <f>SUM(I46:J46)</f>
        <v>60</v>
      </c>
      <c r="L46" s="32">
        <v>4</v>
      </c>
      <c r="M46" s="32" t="s">
        <v>93</v>
      </c>
      <c r="N46" s="45"/>
      <c r="O46" s="45"/>
    </row>
    <row r="47" spans="1:15" s="24" customFormat="1" ht="12.75">
      <c r="A47" s="70" t="s">
        <v>61</v>
      </c>
      <c r="B47" s="70" t="s">
        <v>96</v>
      </c>
      <c r="C47" s="70">
        <v>7</v>
      </c>
      <c r="D47" s="79" t="s">
        <v>297</v>
      </c>
      <c r="E47" s="76" t="s">
        <v>6</v>
      </c>
      <c r="F47" s="38">
        <v>1</v>
      </c>
      <c r="G47" s="38">
        <v>1</v>
      </c>
      <c r="H47" s="38">
        <v>15</v>
      </c>
      <c r="I47" s="38">
        <f>F47*H47</f>
        <v>15</v>
      </c>
      <c r="J47" s="38">
        <f>G47*H47</f>
        <v>15</v>
      </c>
      <c r="K47" s="38">
        <f>SUM(I47:J47)</f>
        <v>30</v>
      </c>
      <c r="L47" s="38">
        <v>2</v>
      </c>
      <c r="M47" s="38" t="s">
        <v>93</v>
      </c>
      <c r="N47" s="45"/>
      <c r="O47" s="45"/>
    </row>
    <row r="48" spans="1:15" s="75" customFormat="1" ht="12.75">
      <c r="A48" s="56" t="s">
        <v>61</v>
      </c>
      <c r="B48" s="56"/>
      <c r="C48" s="56"/>
      <c r="D48" s="56"/>
      <c r="E48" s="58" t="s">
        <v>7</v>
      </c>
      <c r="F48" s="65">
        <f>SUM(F44:F47)</f>
        <v>5</v>
      </c>
      <c r="G48" s="65">
        <f>SUM(G44:G47)</f>
        <v>7</v>
      </c>
      <c r="H48" s="65" t="s">
        <v>68</v>
      </c>
      <c r="I48" s="65">
        <f>SUM(I44:I47)</f>
        <v>75</v>
      </c>
      <c r="J48" s="65">
        <f>SUM(J44:J47)</f>
        <v>105</v>
      </c>
      <c r="K48" s="65">
        <f>SUM(K44:K47)</f>
        <v>180</v>
      </c>
      <c r="L48" s="65">
        <f>SUM(L44:L47)</f>
        <v>12</v>
      </c>
      <c r="M48" s="65"/>
      <c r="N48" s="42"/>
      <c r="O48" s="43"/>
    </row>
    <row r="49" spans="1:15" s="24" customFormat="1" ht="12.75">
      <c r="A49" s="72" t="s">
        <v>61</v>
      </c>
      <c r="B49" s="72" t="s">
        <v>92</v>
      </c>
      <c r="C49" s="72">
        <v>1</v>
      </c>
      <c r="D49" s="77" t="s">
        <v>298</v>
      </c>
      <c r="E49" s="73" t="s">
        <v>211</v>
      </c>
      <c r="F49" s="74">
        <v>0</v>
      </c>
      <c r="G49" s="74">
        <v>2</v>
      </c>
      <c r="H49" s="74">
        <v>15</v>
      </c>
      <c r="I49" s="74">
        <f>F49*H49</f>
        <v>0</v>
      </c>
      <c r="J49" s="74">
        <f>G49*H49</f>
        <v>30</v>
      </c>
      <c r="K49" s="74">
        <f>SUM(I49:J49)</f>
        <v>30</v>
      </c>
      <c r="L49" s="74">
        <v>2</v>
      </c>
      <c r="M49" s="74" t="s">
        <v>20</v>
      </c>
      <c r="N49" s="21"/>
      <c r="O49" s="45"/>
    </row>
    <row r="50" spans="1:15" s="24" customFormat="1" ht="12.75">
      <c r="A50" s="37" t="s">
        <v>61</v>
      </c>
      <c r="B50" s="37" t="s">
        <v>252</v>
      </c>
      <c r="C50" s="37">
        <v>2</v>
      </c>
      <c r="D50" s="55" t="s">
        <v>299</v>
      </c>
      <c r="E50" s="23" t="s">
        <v>52</v>
      </c>
      <c r="F50" s="32">
        <v>0</v>
      </c>
      <c r="G50" s="32">
        <v>4</v>
      </c>
      <c r="H50" s="32">
        <v>15</v>
      </c>
      <c r="I50" s="32">
        <f>F50*H50</f>
        <v>0</v>
      </c>
      <c r="J50" s="32">
        <f>G50*H50</f>
        <v>60</v>
      </c>
      <c r="K50" s="32">
        <f>SUM(I50:J50)</f>
        <v>60</v>
      </c>
      <c r="L50" s="32">
        <v>4</v>
      </c>
      <c r="M50" s="32" t="s">
        <v>20</v>
      </c>
      <c r="N50" s="27" t="s">
        <v>298</v>
      </c>
      <c r="O50" s="21" t="s">
        <v>211</v>
      </c>
    </row>
    <row r="51" spans="1:15" s="24" customFormat="1" ht="12.75">
      <c r="A51" s="70" t="s">
        <v>61</v>
      </c>
      <c r="B51" s="70" t="s">
        <v>254</v>
      </c>
      <c r="C51" s="70">
        <v>3</v>
      </c>
      <c r="D51" s="79" t="s">
        <v>300</v>
      </c>
      <c r="E51" s="76" t="s">
        <v>194</v>
      </c>
      <c r="F51" s="38">
        <v>2</v>
      </c>
      <c r="G51" s="38">
        <v>2</v>
      </c>
      <c r="H51" s="38">
        <v>15</v>
      </c>
      <c r="I51" s="38">
        <f>F51*H51</f>
        <v>30</v>
      </c>
      <c r="J51" s="38">
        <f>G51*H51</f>
        <v>30</v>
      </c>
      <c r="K51" s="38">
        <f>SUM(I51:J51)</f>
        <v>60</v>
      </c>
      <c r="L51" s="38">
        <v>4</v>
      </c>
      <c r="M51" s="38" t="s">
        <v>93</v>
      </c>
      <c r="N51" s="45"/>
      <c r="O51" s="45"/>
    </row>
    <row r="52" spans="1:15" s="75" customFormat="1" ht="12.75">
      <c r="A52" s="56" t="s">
        <v>61</v>
      </c>
      <c r="B52" s="56"/>
      <c r="C52" s="56"/>
      <c r="D52" s="56"/>
      <c r="E52" s="58" t="s">
        <v>8</v>
      </c>
      <c r="F52" s="65">
        <f>SUM(F49:F51)</f>
        <v>2</v>
      </c>
      <c r="G52" s="65">
        <f>SUM(G49:G51)</f>
        <v>8</v>
      </c>
      <c r="H52" s="65" t="s">
        <v>68</v>
      </c>
      <c r="I52" s="65">
        <f>SUM(I49:I51)</f>
        <v>30</v>
      </c>
      <c r="J52" s="65">
        <f>SUM(J49:J51)</f>
        <v>120</v>
      </c>
      <c r="K52" s="65">
        <f>SUM(K49:K51)</f>
        <v>150</v>
      </c>
      <c r="L52" s="65">
        <f>SUM(L49:L51)</f>
        <v>10</v>
      </c>
      <c r="M52" s="65"/>
      <c r="N52" s="42"/>
      <c r="O52" s="43"/>
    </row>
    <row r="53" spans="1:15" s="24" customFormat="1" ht="12.75">
      <c r="A53" s="72" t="s">
        <v>61</v>
      </c>
      <c r="B53" s="72" t="s">
        <v>92</v>
      </c>
      <c r="C53" s="72">
        <v>1</v>
      </c>
      <c r="D53" s="77" t="s">
        <v>301</v>
      </c>
      <c r="E53" s="73" t="s">
        <v>248</v>
      </c>
      <c r="F53" s="74">
        <v>2</v>
      </c>
      <c r="G53" s="74">
        <v>2</v>
      </c>
      <c r="H53" s="74">
        <v>15</v>
      </c>
      <c r="I53" s="74">
        <f>F53*H53</f>
        <v>30</v>
      </c>
      <c r="J53" s="74">
        <f>G53*H53</f>
        <v>30</v>
      </c>
      <c r="K53" s="74">
        <f>SUM(I53:J53)</f>
        <v>60</v>
      </c>
      <c r="L53" s="74">
        <v>4</v>
      </c>
      <c r="M53" s="74" t="s">
        <v>20</v>
      </c>
      <c r="N53" s="21"/>
      <c r="O53" s="45"/>
    </row>
    <row r="54" spans="1:15" s="24" customFormat="1" ht="12.75">
      <c r="A54" s="37" t="s">
        <v>61</v>
      </c>
      <c r="B54" s="37" t="s">
        <v>252</v>
      </c>
      <c r="C54" s="37">
        <v>2</v>
      </c>
      <c r="D54" s="55" t="s">
        <v>302</v>
      </c>
      <c r="E54" s="23" t="s">
        <v>249</v>
      </c>
      <c r="F54" s="32">
        <v>0</v>
      </c>
      <c r="G54" s="32">
        <v>2</v>
      </c>
      <c r="H54" s="32">
        <v>15</v>
      </c>
      <c r="I54" s="32">
        <f>F54*H54</f>
        <v>0</v>
      </c>
      <c r="J54" s="32">
        <f>G54*H54</f>
        <v>30</v>
      </c>
      <c r="K54" s="32">
        <f>SUM(I54:J54)</f>
        <v>30</v>
      </c>
      <c r="L54" s="32">
        <v>2</v>
      </c>
      <c r="M54" s="32" t="s">
        <v>20</v>
      </c>
      <c r="N54" s="27" t="s">
        <v>301</v>
      </c>
      <c r="O54" s="21" t="s">
        <v>248</v>
      </c>
    </row>
    <row r="55" spans="1:15" s="24" customFormat="1" ht="12.75">
      <c r="A55" s="70" t="s">
        <v>61</v>
      </c>
      <c r="B55" s="70" t="s">
        <v>254</v>
      </c>
      <c r="C55" s="70">
        <v>3</v>
      </c>
      <c r="D55" s="79" t="s">
        <v>303</v>
      </c>
      <c r="E55" s="76" t="s">
        <v>250</v>
      </c>
      <c r="F55" s="38">
        <v>3</v>
      </c>
      <c r="G55" s="38">
        <v>1</v>
      </c>
      <c r="H55" s="38">
        <v>15</v>
      </c>
      <c r="I55" s="38">
        <f>F55*H55</f>
        <v>45</v>
      </c>
      <c r="J55" s="38">
        <f>G55*H55</f>
        <v>15</v>
      </c>
      <c r="K55" s="38">
        <f>SUM(I55:J55)</f>
        <v>60</v>
      </c>
      <c r="L55" s="38">
        <v>4</v>
      </c>
      <c r="M55" s="38" t="s">
        <v>93</v>
      </c>
      <c r="N55" s="45"/>
      <c r="O55" s="45"/>
    </row>
    <row r="56" spans="1:15" s="75" customFormat="1" ht="12.75">
      <c r="A56" s="56" t="s">
        <v>61</v>
      </c>
      <c r="B56" s="56"/>
      <c r="C56" s="56"/>
      <c r="D56" s="56"/>
      <c r="E56" s="58" t="s">
        <v>9</v>
      </c>
      <c r="F56" s="65">
        <f>SUM(F53:F55)</f>
        <v>5</v>
      </c>
      <c r="G56" s="65">
        <f>SUM(G53:G55)</f>
        <v>5</v>
      </c>
      <c r="H56" s="65" t="s">
        <v>68</v>
      </c>
      <c r="I56" s="65">
        <f>SUM(I53:I55)</f>
        <v>75</v>
      </c>
      <c r="J56" s="65">
        <f>SUM(J53:J55)</f>
        <v>75</v>
      </c>
      <c r="K56" s="65">
        <f>SUM(K53:K55)</f>
        <v>150</v>
      </c>
      <c r="L56" s="65">
        <f>SUM(L53:L55)</f>
        <v>10</v>
      </c>
      <c r="M56" s="65"/>
      <c r="N56" s="42"/>
      <c r="O56" s="43"/>
    </row>
    <row r="57" spans="1:15" s="24" customFormat="1" ht="12.75">
      <c r="A57" s="72" t="s">
        <v>61</v>
      </c>
      <c r="B57" s="72" t="s">
        <v>253</v>
      </c>
      <c r="C57" s="72">
        <v>5</v>
      </c>
      <c r="D57" s="77" t="s">
        <v>304</v>
      </c>
      <c r="E57" s="73" t="s">
        <v>218</v>
      </c>
      <c r="F57" s="74">
        <v>1</v>
      </c>
      <c r="G57" s="74">
        <v>2</v>
      </c>
      <c r="H57" s="74">
        <v>15</v>
      </c>
      <c r="I57" s="74">
        <f>F57*H57</f>
        <v>15</v>
      </c>
      <c r="J57" s="74">
        <f>G57*H57</f>
        <v>30</v>
      </c>
      <c r="K57" s="74">
        <f>SUM(I57:J57)</f>
        <v>45</v>
      </c>
      <c r="L57" s="74">
        <v>3</v>
      </c>
      <c r="M57" s="74" t="s">
        <v>20</v>
      </c>
      <c r="N57" s="45"/>
      <c r="O57" s="45"/>
    </row>
    <row r="58" spans="1:15" s="24" customFormat="1" ht="12.75">
      <c r="A58" s="70" t="s">
        <v>61</v>
      </c>
      <c r="B58" s="70" t="s">
        <v>253</v>
      </c>
      <c r="C58" s="70">
        <v>6</v>
      </c>
      <c r="D58" s="79" t="s">
        <v>305</v>
      </c>
      <c r="E58" s="76" t="s">
        <v>50</v>
      </c>
      <c r="F58" s="38">
        <v>2</v>
      </c>
      <c r="G58" s="38">
        <v>2</v>
      </c>
      <c r="H58" s="38">
        <v>15</v>
      </c>
      <c r="I58" s="38">
        <f>F58*H58</f>
        <v>30</v>
      </c>
      <c r="J58" s="38">
        <f>G58*H58</f>
        <v>30</v>
      </c>
      <c r="K58" s="38">
        <f>SUM(I58:J58)</f>
        <v>60</v>
      </c>
      <c r="L58" s="38">
        <v>4</v>
      </c>
      <c r="M58" s="38" t="s">
        <v>20</v>
      </c>
      <c r="N58" s="45"/>
      <c r="O58" s="45"/>
    </row>
    <row r="59" spans="1:15" s="75" customFormat="1" ht="12.75">
      <c r="A59" s="56" t="s">
        <v>61</v>
      </c>
      <c r="B59" s="56"/>
      <c r="C59" s="56"/>
      <c r="D59" s="56"/>
      <c r="E59" s="59" t="s">
        <v>10</v>
      </c>
      <c r="F59" s="65">
        <f>SUM(F57:F58)</f>
        <v>3</v>
      </c>
      <c r="G59" s="65">
        <f>SUM(G57:G58)</f>
        <v>4</v>
      </c>
      <c r="H59" s="65" t="s">
        <v>68</v>
      </c>
      <c r="I59" s="65">
        <f>SUM(I57:I58)</f>
        <v>45</v>
      </c>
      <c r="J59" s="65">
        <f>SUM(J57:J58)</f>
        <v>60</v>
      </c>
      <c r="K59" s="65">
        <f>SUM(K57:K58)</f>
        <v>105</v>
      </c>
      <c r="L59" s="65">
        <f>SUM(L57:L58)</f>
        <v>7</v>
      </c>
      <c r="M59" s="65"/>
      <c r="N59" s="42"/>
      <c r="O59" s="43"/>
    </row>
    <row r="60" spans="1:15" s="24" customFormat="1" ht="12.75">
      <c r="A60" s="72" t="s">
        <v>61</v>
      </c>
      <c r="B60" s="72" t="s">
        <v>92</v>
      </c>
      <c r="C60" s="72">
        <v>2</v>
      </c>
      <c r="D60" s="77" t="s">
        <v>306</v>
      </c>
      <c r="E60" s="73" t="s">
        <v>444</v>
      </c>
      <c r="F60" s="74">
        <v>0</v>
      </c>
      <c r="G60" s="74">
        <v>4</v>
      </c>
      <c r="H60" s="74">
        <v>15</v>
      </c>
      <c r="I60" s="74">
        <f>F60*H60</f>
        <v>0</v>
      </c>
      <c r="J60" s="74">
        <f>G60*H60</f>
        <v>60</v>
      </c>
      <c r="K60" s="74">
        <f>SUM(I60:J60)</f>
        <v>60</v>
      </c>
      <c r="L60" s="74">
        <v>4</v>
      </c>
      <c r="M60" s="74" t="s">
        <v>20</v>
      </c>
      <c r="N60" s="21"/>
      <c r="O60" s="45"/>
    </row>
    <row r="61" spans="1:15" s="24" customFormat="1" ht="12.75">
      <c r="A61" s="37" t="s">
        <v>61</v>
      </c>
      <c r="B61" s="37" t="s">
        <v>94</v>
      </c>
      <c r="C61" s="37">
        <v>3</v>
      </c>
      <c r="D61" s="55" t="s">
        <v>307</v>
      </c>
      <c r="E61" s="23" t="s">
        <v>217</v>
      </c>
      <c r="F61" s="32">
        <v>0</v>
      </c>
      <c r="G61" s="32">
        <v>4</v>
      </c>
      <c r="H61" s="32">
        <v>15</v>
      </c>
      <c r="I61" s="32">
        <f>F61*H61</f>
        <v>0</v>
      </c>
      <c r="J61" s="32">
        <f>G61*H61</f>
        <v>60</v>
      </c>
      <c r="K61" s="32">
        <f>SUM(I61:J61)</f>
        <v>60</v>
      </c>
      <c r="L61" s="32">
        <v>4</v>
      </c>
      <c r="M61" s="32" t="s">
        <v>20</v>
      </c>
      <c r="N61" s="27" t="s">
        <v>306</v>
      </c>
      <c r="O61" s="21" t="s">
        <v>444</v>
      </c>
    </row>
    <row r="62" spans="1:15" s="24" customFormat="1" ht="12.75">
      <c r="A62" s="70" t="s">
        <v>61</v>
      </c>
      <c r="B62" s="70" t="s">
        <v>252</v>
      </c>
      <c r="C62" s="70">
        <v>1</v>
      </c>
      <c r="D62" s="79" t="s">
        <v>308</v>
      </c>
      <c r="E62" s="76" t="s">
        <v>166</v>
      </c>
      <c r="F62" s="38">
        <v>2</v>
      </c>
      <c r="G62" s="38">
        <v>0</v>
      </c>
      <c r="H62" s="38">
        <v>15</v>
      </c>
      <c r="I62" s="38">
        <f>F62*H62</f>
        <v>30</v>
      </c>
      <c r="J62" s="38">
        <f>G62*H62</f>
        <v>0</v>
      </c>
      <c r="K62" s="38">
        <f>SUM(I62:J62)</f>
        <v>30</v>
      </c>
      <c r="L62" s="38">
        <v>2</v>
      </c>
      <c r="M62" s="38" t="s">
        <v>93</v>
      </c>
      <c r="N62" s="45"/>
      <c r="O62" s="45"/>
    </row>
    <row r="63" spans="1:15" s="75" customFormat="1" ht="12.75">
      <c r="A63" s="56" t="s">
        <v>61</v>
      </c>
      <c r="B63" s="56"/>
      <c r="C63" s="56"/>
      <c r="D63" s="56"/>
      <c r="E63" s="58" t="s">
        <v>11</v>
      </c>
      <c r="F63" s="65">
        <f>SUM(F60:F62)</f>
        <v>2</v>
      </c>
      <c r="G63" s="65">
        <f>SUM(G60:G62)</f>
        <v>8</v>
      </c>
      <c r="H63" s="65" t="s">
        <v>68</v>
      </c>
      <c r="I63" s="65">
        <f>SUM(I60:I62)</f>
        <v>30</v>
      </c>
      <c r="J63" s="65">
        <f>SUM(J60:J62)</f>
        <v>120</v>
      </c>
      <c r="K63" s="65">
        <f>SUM(K60:K62)</f>
        <v>150</v>
      </c>
      <c r="L63" s="65">
        <f>SUM(L60:L62)</f>
        <v>10</v>
      </c>
      <c r="M63" s="65"/>
      <c r="N63" s="42"/>
      <c r="O63" s="43"/>
    </row>
    <row r="64" spans="1:15" s="129" customFormat="1" ht="12.75">
      <c r="A64" s="60" t="s">
        <v>61</v>
      </c>
      <c r="B64" s="60"/>
      <c r="C64" s="60"/>
      <c r="D64" s="60"/>
      <c r="E64" s="58" t="s">
        <v>67</v>
      </c>
      <c r="F64" s="65" t="s">
        <v>68</v>
      </c>
      <c r="G64" s="65" t="s">
        <v>68</v>
      </c>
      <c r="H64" s="65" t="s">
        <v>68</v>
      </c>
      <c r="I64" s="66">
        <f>I63+I59+I56+I52+I48+I43+I38+I29+I26+I17+I11</f>
        <v>870</v>
      </c>
      <c r="J64" s="66">
        <f>J63+J59+J56+J52+J48+J43+J38+J29+J26+J17+J11</f>
        <v>1170</v>
      </c>
      <c r="K64" s="66">
        <f>K63+K59+K56+K52+K48+K43+K38+K29+K26+K17+K11</f>
        <v>2040</v>
      </c>
      <c r="L64" s="66">
        <f>L63+L59+L56+L52+L48+L43+L38+L29+L26+L17+L11</f>
        <v>136</v>
      </c>
      <c r="M64" s="66"/>
      <c r="N64" s="43"/>
      <c r="O64" s="43"/>
    </row>
    <row r="65" spans="1:15" s="24" customFormat="1" ht="12.75">
      <c r="A65" s="85" t="s">
        <v>61</v>
      </c>
      <c r="B65" s="85"/>
      <c r="C65" s="85"/>
      <c r="D65" s="85" t="s">
        <v>433</v>
      </c>
      <c r="E65" s="86" t="s">
        <v>265</v>
      </c>
      <c r="F65" s="39"/>
      <c r="G65" s="39"/>
      <c r="H65" s="39"/>
      <c r="I65" s="39"/>
      <c r="J65" s="39"/>
      <c r="K65" s="39"/>
      <c r="L65" s="39">
        <v>15</v>
      </c>
      <c r="M65" s="39" t="s">
        <v>191</v>
      </c>
      <c r="N65" s="45"/>
      <c r="O65" s="45"/>
    </row>
    <row r="66" spans="1:15" s="75" customFormat="1" ht="12.75">
      <c r="A66" s="56" t="s">
        <v>61</v>
      </c>
      <c r="B66" s="56"/>
      <c r="C66" s="56"/>
      <c r="D66" s="56"/>
      <c r="E66" s="58" t="s">
        <v>266</v>
      </c>
      <c r="F66" s="65"/>
      <c r="G66" s="65"/>
      <c r="H66" s="65"/>
      <c r="I66" s="65"/>
      <c r="J66" s="65"/>
      <c r="K66" s="65"/>
      <c r="L66" s="65">
        <v>12</v>
      </c>
      <c r="M66" s="65"/>
      <c r="N66" s="43"/>
      <c r="O66" s="43"/>
    </row>
    <row r="67" spans="1:15" s="75" customFormat="1" ht="12.75">
      <c r="A67" s="56" t="s">
        <v>61</v>
      </c>
      <c r="B67" s="56"/>
      <c r="C67" s="56"/>
      <c r="D67" s="56"/>
      <c r="E67" s="58" t="s">
        <v>263</v>
      </c>
      <c r="F67" s="65"/>
      <c r="G67" s="65"/>
      <c r="H67" s="65"/>
      <c r="I67" s="65"/>
      <c r="J67" s="65"/>
      <c r="K67" s="65"/>
      <c r="L67" s="65">
        <v>23</v>
      </c>
      <c r="M67" s="65"/>
      <c r="N67" s="43"/>
      <c r="O67" s="43"/>
    </row>
    <row r="68" spans="1:15" s="24" customFormat="1" ht="12.75">
      <c r="A68" s="72" t="s">
        <v>61</v>
      </c>
      <c r="B68" s="87" t="s">
        <v>92</v>
      </c>
      <c r="C68" s="87">
        <v>2</v>
      </c>
      <c r="D68" s="72" t="s">
        <v>325</v>
      </c>
      <c r="E68" s="88" t="s">
        <v>237</v>
      </c>
      <c r="F68" s="74"/>
      <c r="G68" s="74"/>
      <c r="H68" s="74"/>
      <c r="I68" s="74">
        <v>0</v>
      </c>
      <c r="J68" s="74">
        <v>15</v>
      </c>
      <c r="K68" s="74">
        <f>SUM(I68:J68)</f>
        <v>15</v>
      </c>
      <c r="L68" s="74">
        <v>2</v>
      </c>
      <c r="M68" s="74" t="s">
        <v>20</v>
      </c>
      <c r="N68" s="45"/>
      <c r="O68" s="52" t="s">
        <v>132</v>
      </c>
    </row>
    <row r="69" spans="1:15" s="34" customFormat="1" ht="12.75">
      <c r="A69" s="37" t="s">
        <v>61</v>
      </c>
      <c r="B69" s="14" t="s">
        <v>94</v>
      </c>
      <c r="C69" s="14">
        <v>3</v>
      </c>
      <c r="D69" s="37" t="s">
        <v>326</v>
      </c>
      <c r="E69" s="16" t="s">
        <v>238</v>
      </c>
      <c r="F69" s="32"/>
      <c r="G69" s="32"/>
      <c r="H69" s="32"/>
      <c r="I69" s="74">
        <v>0</v>
      </c>
      <c r="J69" s="32">
        <v>15</v>
      </c>
      <c r="K69" s="32">
        <f aca="true" t="shared" si="9" ref="K69:K90">SUM(I69:J69)</f>
        <v>15</v>
      </c>
      <c r="L69" s="32">
        <v>2</v>
      </c>
      <c r="M69" s="32" t="s">
        <v>20</v>
      </c>
      <c r="N69" s="51"/>
      <c r="O69" s="52" t="s">
        <v>237</v>
      </c>
    </row>
    <row r="70" spans="1:15" s="34" customFormat="1" ht="12.75">
      <c r="A70" s="37" t="s">
        <v>61</v>
      </c>
      <c r="B70" s="14" t="s">
        <v>94</v>
      </c>
      <c r="C70" s="14">
        <v>4</v>
      </c>
      <c r="D70" s="37" t="s">
        <v>327</v>
      </c>
      <c r="E70" s="16" t="s">
        <v>213</v>
      </c>
      <c r="F70" s="32"/>
      <c r="G70" s="32"/>
      <c r="H70" s="32"/>
      <c r="I70" s="74">
        <v>0</v>
      </c>
      <c r="J70" s="32">
        <v>30</v>
      </c>
      <c r="K70" s="32">
        <f t="shared" si="9"/>
        <v>30</v>
      </c>
      <c r="L70" s="32">
        <v>3</v>
      </c>
      <c r="M70" s="32" t="s">
        <v>20</v>
      </c>
      <c r="N70" s="33"/>
      <c r="O70" s="28" t="s">
        <v>238</v>
      </c>
    </row>
    <row r="71" spans="1:15" s="34" customFormat="1" ht="12.75">
      <c r="A71" s="37" t="s">
        <v>61</v>
      </c>
      <c r="B71" s="14" t="s">
        <v>95</v>
      </c>
      <c r="C71" s="14">
        <v>5</v>
      </c>
      <c r="D71" s="37" t="s">
        <v>328</v>
      </c>
      <c r="E71" s="16" t="s">
        <v>214</v>
      </c>
      <c r="F71" s="32"/>
      <c r="G71" s="32"/>
      <c r="H71" s="32"/>
      <c r="I71" s="74">
        <v>0</v>
      </c>
      <c r="J71" s="32">
        <v>30</v>
      </c>
      <c r="K71" s="32">
        <f t="shared" si="9"/>
        <v>30</v>
      </c>
      <c r="L71" s="32">
        <v>3</v>
      </c>
      <c r="M71" s="32" t="s">
        <v>20</v>
      </c>
      <c r="N71" s="33"/>
      <c r="O71" s="28" t="s">
        <v>64</v>
      </c>
    </row>
    <row r="72" spans="1:15" s="34" customFormat="1" ht="12.75">
      <c r="A72" s="37" t="s">
        <v>61</v>
      </c>
      <c r="B72" s="14" t="s">
        <v>96</v>
      </c>
      <c r="C72" s="14">
        <v>7</v>
      </c>
      <c r="D72" s="37" t="s">
        <v>329</v>
      </c>
      <c r="E72" s="16" t="s">
        <v>185</v>
      </c>
      <c r="F72" s="32"/>
      <c r="G72" s="32"/>
      <c r="H72" s="32"/>
      <c r="I72" s="74">
        <v>0</v>
      </c>
      <c r="J72" s="32">
        <v>80</v>
      </c>
      <c r="K72" s="32">
        <f t="shared" si="9"/>
        <v>80</v>
      </c>
      <c r="L72" s="32">
        <v>3</v>
      </c>
      <c r="M72" s="32" t="s">
        <v>20</v>
      </c>
      <c r="N72" s="33"/>
      <c r="O72" s="52" t="s">
        <v>262</v>
      </c>
    </row>
    <row r="73" spans="1:15" s="34" customFormat="1" ht="12.75">
      <c r="A73" s="37" t="s">
        <v>61</v>
      </c>
      <c r="B73" s="14" t="s">
        <v>96</v>
      </c>
      <c r="C73" s="14">
        <v>8</v>
      </c>
      <c r="D73" s="37" t="s">
        <v>330</v>
      </c>
      <c r="E73" s="16" t="s">
        <v>186</v>
      </c>
      <c r="F73" s="32"/>
      <c r="G73" s="32"/>
      <c r="H73" s="32"/>
      <c r="I73" s="74">
        <v>0</v>
      </c>
      <c r="J73" s="32">
        <v>80</v>
      </c>
      <c r="K73" s="32">
        <f t="shared" si="9"/>
        <v>80</v>
      </c>
      <c r="L73" s="32">
        <v>3</v>
      </c>
      <c r="M73" s="32" t="s">
        <v>20</v>
      </c>
      <c r="N73" s="33"/>
      <c r="O73" s="28" t="s">
        <v>185</v>
      </c>
    </row>
    <row r="74" spans="1:15" s="34" customFormat="1" ht="12.75">
      <c r="A74" s="37" t="s">
        <v>61</v>
      </c>
      <c r="B74" s="14" t="s">
        <v>94</v>
      </c>
      <c r="C74" s="14">
        <v>3</v>
      </c>
      <c r="D74" s="37" t="s">
        <v>331</v>
      </c>
      <c r="E74" s="16" t="s">
        <v>257</v>
      </c>
      <c r="F74" s="32"/>
      <c r="G74" s="32"/>
      <c r="H74" s="32"/>
      <c r="I74" s="74">
        <v>0</v>
      </c>
      <c r="J74" s="32">
        <v>1</v>
      </c>
      <c r="K74" s="32">
        <f t="shared" si="9"/>
        <v>1</v>
      </c>
      <c r="L74" s="32">
        <v>0</v>
      </c>
      <c r="M74" s="32" t="s">
        <v>191</v>
      </c>
      <c r="N74" s="33"/>
      <c r="O74" s="53"/>
    </row>
    <row r="75" spans="1:15" s="34" customFormat="1" ht="12.75">
      <c r="A75" s="37" t="s">
        <v>61</v>
      </c>
      <c r="B75" s="14" t="s">
        <v>94</v>
      </c>
      <c r="C75" s="14">
        <v>3</v>
      </c>
      <c r="D75" s="37" t="s">
        <v>332</v>
      </c>
      <c r="E75" s="16" t="s">
        <v>242</v>
      </c>
      <c r="F75" s="32"/>
      <c r="G75" s="32"/>
      <c r="H75" s="32"/>
      <c r="I75" s="74">
        <v>0</v>
      </c>
      <c r="J75" s="32">
        <v>2</v>
      </c>
      <c r="K75" s="32">
        <f t="shared" si="9"/>
        <v>2</v>
      </c>
      <c r="L75" s="32">
        <v>0</v>
      </c>
      <c r="M75" s="32" t="s">
        <v>191</v>
      </c>
      <c r="N75" s="33"/>
      <c r="O75" s="28"/>
    </row>
    <row r="76" spans="1:15" s="34" customFormat="1" ht="12.75">
      <c r="A76" s="37" t="s">
        <v>61</v>
      </c>
      <c r="B76" s="14" t="s">
        <v>94</v>
      </c>
      <c r="C76" s="14">
        <v>3</v>
      </c>
      <c r="D76" s="37" t="s">
        <v>333</v>
      </c>
      <c r="E76" s="16" t="s">
        <v>114</v>
      </c>
      <c r="F76" s="32"/>
      <c r="G76" s="32"/>
      <c r="H76" s="32"/>
      <c r="I76" s="74">
        <v>0</v>
      </c>
      <c r="J76" s="32">
        <v>2</v>
      </c>
      <c r="K76" s="32">
        <f t="shared" si="9"/>
        <v>2</v>
      </c>
      <c r="L76" s="32">
        <v>0</v>
      </c>
      <c r="M76" s="32" t="s">
        <v>191</v>
      </c>
      <c r="N76" s="33"/>
      <c r="O76" s="28"/>
    </row>
    <row r="77" spans="1:15" s="34" customFormat="1" ht="12.75">
      <c r="A77" s="37" t="s">
        <v>61</v>
      </c>
      <c r="B77" s="14" t="s">
        <v>94</v>
      </c>
      <c r="C77" s="14">
        <v>3</v>
      </c>
      <c r="D77" s="37" t="s">
        <v>334</v>
      </c>
      <c r="E77" s="16" t="s">
        <v>115</v>
      </c>
      <c r="F77" s="32"/>
      <c r="G77" s="32"/>
      <c r="H77" s="32"/>
      <c r="I77" s="74">
        <v>0</v>
      </c>
      <c r="J77" s="32">
        <v>2</v>
      </c>
      <c r="K77" s="32">
        <f t="shared" si="9"/>
        <v>2</v>
      </c>
      <c r="L77" s="32">
        <v>0</v>
      </c>
      <c r="M77" s="32" t="s">
        <v>191</v>
      </c>
      <c r="N77" s="33"/>
      <c r="O77" s="28"/>
    </row>
    <row r="78" spans="1:15" s="34" customFormat="1" ht="12.75">
      <c r="A78" s="37" t="s">
        <v>61</v>
      </c>
      <c r="B78" s="14" t="s">
        <v>94</v>
      </c>
      <c r="C78" s="14">
        <v>4</v>
      </c>
      <c r="D78" s="37" t="s">
        <v>335</v>
      </c>
      <c r="E78" s="16" t="s">
        <v>239</v>
      </c>
      <c r="F78" s="32"/>
      <c r="G78" s="32"/>
      <c r="H78" s="32"/>
      <c r="I78" s="74">
        <v>0</v>
      </c>
      <c r="J78" s="32">
        <v>2</v>
      </c>
      <c r="K78" s="32">
        <f t="shared" si="9"/>
        <v>2</v>
      </c>
      <c r="L78" s="32">
        <v>0</v>
      </c>
      <c r="M78" s="32" t="s">
        <v>191</v>
      </c>
      <c r="N78" s="33"/>
      <c r="O78" s="28"/>
    </row>
    <row r="79" spans="1:15" s="34" customFormat="1" ht="12.75">
      <c r="A79" s="37" t="s">
        <v>61</v>
      </c>
      <c r="B79" s="14" t="s">
        <v>94</v>
      </c>
      <c r="C79" s="14">
        <v>4</v>
      </c>
      <c r="D79" s="37" t="s">
        <v>336</v>
      </c>
      <c r="E79" s="16" t="s">
        <v>240</v>
      </c>
      <c r="F79" s="32"/>
      <c r="G79" s="32"/>
      <c r="H79" s="32"/>
      <c r="I79" s="74">
        <v>0</v>
      </c>
      <c r="J79" s="32">
        <v>2</v>
      </c>
      <c r="K79" s="32">
        <f t="shared" si="9"/>
        <v>2</v>
      </c>
      <c r="L79" s="32">
        <v>0</v>
      </c>
      <c r="M79" s="32" t="s">
        <v>191</v>
      </c>
      <c r="N79" s="33"/>
      <c r="O79" s="28"/>
    </row>
    <row r="80" spans="1:15" s="34" customFormat="1" ht="12.75">
      <c r="A80" s="37" t="s">
        <v>61</v>
      </c>
      <c r="B80" s="15" t="s">
        <v>94</v>
      </c>
      <c r="C80" s="15">
        <v>4</v>
      </c>
      <c r="D80" s="37" t="s">
        <v>337</v>
      </c>
      <c r="E80" s="16" t="s">
        <v>241</v>
      </c>
      <c r="F80" s="32"/>
      <c r="G80" s="32"/>
      <c r="H80" s="32"/>
      <c r="I80" s="74">
        <v>0</v>
      </c>
      <c r="J80" s="32">
        <v>2</v>
      </c>
      <c r="K80" s="32">
        <f t="shared" si="9"/>
        <v>2</v>
      </c>
      <c r="L80" s="32">
        <v>0</v>
      </c>
      <c r="M80" s="32" t="s">
        <v>191</v>
      </c>
      <c r="N80" s="33"/>
      <c r="O80" s="28"/>
    </row>
    <row r="81" spans="1:15" s="34" customFormat="1" ht="12.75">
      <c r="A81" s="37" t="s">
        <v>61</v>
      </c>
      <c r="B81" s="15" t="s">
        <v>94</v>
      </c>
      <c r="C81" s="15">
        <v>4</v>
      </c>
      <c r="D81" s="37" t="s">
        <v>338</v>
      </c>
      <c r="E81" s="16" t="s">
        <v>212</v>
      </c>
      <c r="F81" s="32"/>
      <c r="G81" s="32"/>
      <c r="H81" s="32"/>
      <c r="I81" s="74">
        <v>0</v>
      </c>
      <c r="J81" s="32">
        <v>50</v>
      </c>
      <c r="K81" s="32">
        <f t="shared" si="9"/>
        <v>50</v>
      </c>
      <c r="L81" s="32">
        <v>4</v>
      </c>
      <c r="M81" s="32" t="s">
        <v>20</v>
      </c>
      <c r="N81" s="33"/>
      <c r="O81" s="52" t="s">
        <v>195</v>
      </c>
    </row>
    <row r="82" spans="1:15" s="34" customFormat="1" ht="12.75">
      <c r="A82" s="37" t="s">
        <v>61</v>
      </c>
      <c r="B82" s="15" t="s">
        <v>95</v>
      </c>
      <c r="C82" s="15">
        <v>5</v>
      </c>
      <c r="D82" s="37" t="s">
        <v>339</v>
      </c>
      <c r="E82" s="16" t="s">
        <v>196</v>
      </c>
      <c r="F82" s="32"/>
      <c r="G82" s="32"/>
      <c r="H82" s="32"/>
      <c r="I82" s="74">
        <v>0</v>
      </c>
      <c r="J82" s="32">
        <v>50</v>
      </c>
      <c r="K82" s="32">
        <f t="shared" si="9"/>
        <v>50</v>
      </c>
      <c r="L82" s="32">
        <v>4</v>
      </c>
      <c r="M82" s="32" t="s">
        <v>20</v>
      </c>
      <c r="N82" s="33"/>
      <c r="O82" s="28" t="s">
        <v>243</v>
      </c>
    </row>
    <row r="83" spans="1:15" s="34" customFormat="1" ht="12.75">
      <c r="A83" s="37" t="s">
        <v>61</v>
      </c>
      <c r="B83" s="15" t="s">
        <v>95</v>
      </c>
      <c r="C83" s="15">
        <v>6</v>
      </c>
      <c r="D83" s="37" t="s">
        <v>340</v>
      </c>
      <c r="E83" s="16" t="s">
        <v>197</v>
      </c>
      <c r="F83" s="32"/>
      <c r="G83" s="32"/>
      <c r="H83" s="32"/>
      <c r="I83" s="74">
        <v>0</v>
      </c>
      <c r="J83" s="32">
        <v>40</v>
      </c>
      <c r="K83" s="32">
        <f t="shared" si="9"/>
        <v>40</v>
      </c>
      <c r="L83" s="32">
        <v>4</v>
      </c>
      <c r="M83" s="32" t="s">
        <v>20</v>
      </c>
      <c r="N83" s="33"/>
      <c r="O83" s="28" t="s">
        <v>244</v>
      </c>
    </row>
    <row r="84" spans="1:15" s="34" customFormat="1" ht="12.75">
      <c r="A84" s="37" t="s">
        <v>61</v>
      </c>
      <c r="B84" s="15" t="s">
        <v>96</v>
      </c>
      <c r="C84" s="15">
        <v>7</v>
      </c>
      <c r="D84" s="37" t="s">
        <v>341</v>
      </c>
      <c r="E84" s="16" t="s">
        <v>103</v>
      </c>
      <c r="F84" s="32"/>
      <c r="G84" s="32"/>
      <c r="H84" s="32"/>
      <c r="I84" s="74">
        <v>0</v>
      </c>
      <c r="J84" s="32">
        <v>40</v>
      </c>
      <c r="K84" s="32">
        <f t="shared" si="9"/>
        <v>40</v>
      </c>
      <c r="L84" s="32">
        <v>4</v>
      </c>
      <c r="M84" s="32" t="s">
        <v>20</v>
      </c>
      <c r="N84" s="33"/>
      <c r="O84" s="28" t="s">
        <v>450</v>
      </c>
    </row>
    <row r="85" spans="1:15" s="34" customFormat="1" ht="12.75">
      <c r="A85" s="37" t="s">
        <v>61</v>
      </c>
      <c r="B85" s="15" t="s">
        <v>94</v>
      </c>
      <c r="C85" s="15">
        <v>4</v>
      </c>
      <c r="D85" s="37" t="s">
        <v>342</v>
      </c>
      <c r="E85" s="35" t="s">
        <v>440</v>
      </c>
      <c r="F85" s="16"/>
      <c r="G85" s="16"/>
      <c r="H85" s="17"/>
      <c r="I85" s="74">
        <v>0</v>
      </c>
      <c r="J85" s="32">
        <v>3</v>
      </c>
      <c r="K85" s="32">
        <f t="shared" si="9"/>
        <v>3</v>
      </c>
      <c r="L85" s="32">
        <v>0</v>
      </c>
      <c r="M85" s="36" t="s">
        <v>191</v>
      </c>
      <c r="N85" s="33"/>
      <c r="O85" s="28"/>
    </row>
    <row r="86" spans="1:15" s="34" customFormat="1" ht="12.75">
      <c r="A86" s="37" t="s">
        <v>61</v>
      </c>
      <c r="B86" s="15" t="s">
        <v>95</v>
      </c>
      <c r="C86" s="15">
        <v>5</v>
      </c>
      <c r="D86" s="37" t="s">
        <v>343</v>
      </c>
      <c r="E86" s="35" t="s">
        <v>441</v>
      </c>
      <c r="F86" s="16"/>
      <c r="G86" s="16"/>
      <c r="H86" s="17"/>
      <c r="I86" s="74">
        <v>0</v>
      </c>
      <c r="J86" s="32">
        <v>3</v>
      </c>
      <c r="K86" s="32">
        <f t="shared" si="9"/>
        <v>3</v>
      </c>
      <c r="L86" s="32">
        <v>0</v>
      </c>
      <c r="M86" s="36" t="s">
        <v>191</v>
      </c>
      <c r="N86" s="33"/>
      <c r="O86" s="28" t="s">
        <v>53</v>
      </c>
    </row>
    <row r="87" spans="1:15" s="34" customFormat="1" ht="12.75">
      <c r="A87" s="37" t="s">
        <v>61</v>
      </c>
      <c r="B87" s="15" t="s">
        <v>95</v>
      </c>
      <c r="C87" s="15">
        <v>6</v>
      </c>
      <c r="D87" s="37" t="s">
        <v>344</v>
      </c>
      <c r="E87" s="35" t="s">
        <v>442</v>
      </c>
      <c r="F87" s="16"/>
      <c r="G87" s="16"/>
      <c r="H87" s="17"/>
      <c r="I87" s="74">
        <v>0</v>
      </c>
      <c r="J87" s="32">
        <v>3</v>
      </c>
      <c r="K87" s="32">
        <f t="shared" si="9"/>
        <v>3</v>
      </c>
      <c r="L87" s="32">
        <v>0</v>
      </c>
      <c r="M87" s="36" t="s">
        <v>191</v>
      </c>
      <c r="N87" s="33"/>
      <c r="O87" s="28" t="s">
        <v>54</v>
      </c>
    </row>
    <row r="88" spans="1:15" s="34" customFormat="1" ht="12.75">
      <c r="A88" s="37" t="s">
        <v>61</v>
      </c>
      <c r="B88" s="15" t="s">
        <v>96</v>
      </c>
      <c r="C88" s="15">
        <v>7</v>
      </c>
      <c r="D88" s="37" t="s">
        <v>352</v>
      </c>
      <c r="E88" s="16" t="s">
        <v>246</v>
      </c>
      <c r="F88" s="16"/>
      <c r="G88" s="16"/>
      <c r="H88" s="16"/>
      <c r="I88" s="74">
        <v>0</v>
      </c>
      <c r="J88" s="16">
        <v>20</v>
      </c>
      <c r="K88" s="16">
        <f t="shared" si="9"/>
        <v>20</v>
      </c>
      <c r="L88" s="16">
        <v>2</v>
      </c>
      <c r="M88" s="16" t="s">
        <v>20</v>
      </c>
      <c r="N88" s="33"/>
      <c r="O88" s="28"/>
    </row>
    <row r="89" spans="1:15" s="34" customFormat="1" ht="12.75">
      <c r="A89" s="37" t="s">
        <v>61</v>
      </c>
      <c r="B89" s="15" t="s">
        <v>96</v>
      </c>
      <c r="C89" s="15">
        <v>8</v>
      </c>
      <c r="D89" s="37" t="s">
        <v>353</v>
      </c>
      <c r="E89" s="16" t="s">
        <v>247</v>
      </c>
      <c r="F89" s="16"/>
      <c r="G89" s="16"/>
      <c r="H89" s="16"/>
      <c r="I89" s="74">
        <v>0</v>
      </c>
      <c r="J89" s="16">
        <v>20</v>
      </c>
      <c r="K89" s="16">
        <f t="shared" si="9"/>
        <v>20</v>
      </c>
      <c r="L89" s="16">
        <v>2</v>
      </c>
      <c r="M89" s="16" t="s">
        <v>20</v>
      </c>
      <c r="N89" s="33"/>
      <c r="O89" s="28" t="s">
        <v>102</v>
      </c>
    </row>
    <row r="90" spans="1:15" s="34" customFormat="1" ht="12.75">
      <c r="A90" s="70" t="s">
        <v>61</v>
      </c>
      <c r="B90" s="18" t="s">
        <v>96</v>
      </c>
      <c r="C90" s="18">
        <v>8</v>
      </c>
      <c r="D90" s="70" t="s">
        <v>354</v>
      </c>
      <c r="E90" s="89" t="s">
        <v>116</v>
      </c>
      <c r="F90" s="18"/>
      <c r="G90" s="18"/>
      <c r="H90" s="18"/>
      <c r="I90" s="74">
        <v>0</v>
      </c>
      <c r="J90" s="38">
        <v>3</v>
      </c>
      <c r="K90" s="38">
        <f t="shared" si="9"/>
        <v>3</v>
      </c>
      <c r="L90" s="38">
        <v>5</v>
      </c>
      <c r="M90" s="38" t="s">
        <v>93</v>
      </c>
      <c r="N90" s="33"/>
      <c r="O90" s="28"/>
    </row>
    <row r="91" spans="1:15" s="92" customFormat="1" ht="12.75">
      <c r="A91" s="56" t="s">
        <v>61</v>
      </c>
      <c r="B91" s="56"/>
      <c r="C91" s="56"/>
      <c r="D91" s="56"/>
      <c r="E91" s="58" t="s">
        <v>264</v>
      </c>
      <c r="F91" s="65"/>
      <c r="G91" s="65"/>
      <c r="H91" s="65"/>
      <c r="I91" s="65"/>
      <c r="J91" s="65"/>
      <c r="K91" s="65"/>
      <c r="L91" s="65">
        <v>41</v>
      </c>
      <c r="M91" s="65"/>
      <c r="N91" s="90"/>
      <c r="O91" s="91"/>
    </row>
    <row r="92" spans="1:15" s="34" customFormat="1" ht="12.75">
      <c r="A92" s="72" t="s">
        <v>61</v>
      </c>
      <c r="B92" s="72" t="s">
        <v>92</v>
      </c>
      <c r="C92" s="72">
        <v>1</v>
      </c>
      <c r="D92" s="77" t="s">
        <v>407</v>
      </c>
      <c r="E92" s="73" t="s">
        <v>48</v>
      </c>
      <c r="F92" s="80">
        <v>0</v>
      </c>
      <c r="G92" s="80">
        <v>4</v>
      </c>
      <c r="H92" s="80">
        <v>15</v>
      </c>
      <c r="I92" s="80">
        <v>0</v>
      </c>
      <c r="J92" s="80">
        <v>60</v>
      </c>
      <c r="K92" s="80">
        <v>60</v>
      </c>
      <c r="L92" s="80">
        <v>6</v>
      </c>
      <c r="M92" s="80" t="s">
        <v>20</v>
      </c>
      <c r="N92" s="33"/>
      <c r="O92" s="25"/>
    </row>
    <row r="93" spans="1:15" s="34" customFormat="1" ht="12.75">
      <c r="A93" s="37" t="s">
        <v>61</v>
      </c>
      <c r="B93" s="37" t="s">
        <v>92</v>
      </c>
      <c r="C93" s="37">
        <v>2</v>
      </c>
      <c r="D93" s="55" t="s">
        <v>408</v>
      </c>
      <c r="E93" s="23" t="s">
        <v>99</v>
      </c>
      <c r="F93" s="64">
        <v>0</v>
      </c>
      <c r="G93" s="64">
        <v>4</v>
      </c>
      <c r="H93" s="64">
        <v>15</v>
      </c>
      <c r="I93" s="64">
        <v>0</v>
      </c>
      <c r="J93" s="64">
        <v>60</v>
      </c>
      <c r="K93" s="64">
        <v>60</v>
      </c>
      <c r="L93" s="64">
        <v>6</v>
      </c>
      <c r="M93" s="64" t="s">
        <v>20</v>
      </c>
      <c r="N93" s="33"/>
      <c r="O93" s="25"/>
    </row>
    <row r="94" spans="1:15" s="34" customFormat="1" ht="12.75">
      <c r="A94" s="37" t="s">
        <v>61</v>
      </c>
      <c r="B94" s="37" t="s">
        <v>94</v>
      </c>
      <c r="C94" s="37">
        <v>3</v>
      </c>
      <c r="D94" s="55" t="s">
        <v>409</v>
      </c>
      <c r="E94" s="23" t="s">
        <v>101</v>
      </c>
      <c r="F94" s="64">
        <v>0</v>
      </c>
      <c r="G94" s="64">
        <v>4</v>
      </c>
      <c r="H94" s="64">
        <v>15</v>
      </c>
      <c r="I94" s="64">
        <v>0</v>
      </c>
      <c r="J94" s="64">
        <v>60</v>
      </c>
      <c r="K94" s="64">
        <v>60</v>
      </c>
      <c r="L94" s="64">
        <v>6</v>
      </c>
      <c r="M94" s="64" t="s">
        <v>20</v>
      </c>
      <c r="N94" s="33"/>
      <c r="O94" s="25"/>
    </row>
    <row r="95" spans="1:15" s="34" customFormat="1" ht="12.75">
      <c r="A95" s="37" t="s">
        <v>61</v>
      </c>
      <c r="B95" s="37" t="s">
        <v>94</v>
      </c>
      <c r="C95" s="37">
        <v>4</v>
      </c>
      <c r="D95" s="55" t="s">
        <v>410</v>
      </c>
      <c r="E95" s="23" t="s">
        <v>100</v>
      </c>
      <c r="F95" s="64">
        <v>0</v>
      </c>
      <c r="G95" s="64">
        <v>4</v>
      </c>
      <c r="H95" s="64">
        <v>15</v>
      </c>
      <c r="I95" s="64">
        <v>0</v>
      </c>
      <c r="J95" s="64">
        <v>60</v>
      </c>
      <c r="K95" s="64">
        <v>60</v>
      </c>
      <c r="L95" s="64">
        <v>4</v>
      </c>
      <c r="M95" s="64" t="s">
        <v>20</v>
      </c>
      <c r="N95" s="33"/>
      <c r="O95" s="25"/>
    </row>
    <row r="96" spans="1:15" s="34" customFormat="1" ht="12.75">
      <c r="A96" s="37" t="s">
        <v>61</v>
      </c>
      <c r="B96" s="37" t="s">
        <v>94</v>
      </c>
      <c r="C96" s="37">
        <v>4</v>
      </c>
      <c r="D96" s="55" t="s">
        <v>411</v>
      </c>
      <c r="E96" s="16" t="s">
        <v>225</v>
      </c>
      <c r="F96" s="64">
        <v>1</v>
      </c>
      <c r="G96" s="64">
        <v>3</v>
      </c>
      <c r="H96" s="64">
        <v>15</v>
      </c>
      <c r="I96" s="64">
        <v>15</v>
      </c>
      <c r="J96" s="64">
        <v>45</v>
      </c>
      <c r="K96" s="64">
        <v>60</v>
      </c>
      <c r="L96" s="64">
        <v>4</v>
      </c>
      <c r="M96" s="64" t="s">
        <v>93</v>
      </c>
      <c r="N96" s="33"/>
      <c r="O96" s="25"/>
    </row>
    <row r="97" spans="1:15" s="34" customFormat="1" ht="12.75">
      <c r="A97" s="37" t="s">
        <v>61</v>
      </c>
      <c r="B97" s="37" t="s">
        <v>95</v>
      </c>
      <c r="C97" s="37">
        <v>5</v>
      </c>
      <c r="D97" s="55" t="s">
        <v>412</v>
      </c>
      <c r="E97" s="16" t="s">
        <v>226</v>
      </c>
      <c r="F97" s="64">
        <v>0</v>
      </c>
      <c r="G97" s="64">
        <v>2</v>
      </c>
      <c r="H97" s="64">
        <v>15</v>
      </c>
      <c r="I97" s="64">
        <v>0</v>
      </c>
      <c r="J97" s="64">
        <v>30</v>
      </c>
      <c r="K97" s="64">
        <v>30</v>
      </c>
      <c r="L97" s="64">
        <v>2</v>
      </c>
      <c r="M97" s="19" t="s">
        <v>20</v>
      </c>
      <c r="N97" s="33"/>
      <c r="O97" s="25"/>
    </row>
    <row r="98" spans="1:15" s="34" customFormat="1" ht="12.75">
      <c r="A98" s="37" t="s">
        <v>61</v>
      </c>
      <c r="B98" s="37" t="s">
        <v>95</v>
      </c>
      <c r="C98" s="37">
        <v>5</v>
      </c>
      <c r="D98" s="55" t="s">
        <v>413</v>
      </c>
      <c r="E98" s="61" t="s">
        <v>228</v>
      </c>
      <c r="F98" s="64">
        <v>0</v>
      </c>
      <c r="G98" s="64">
        <v>4</v>
      </c>
      <c r="H98" s="64">
        <v>15</v>
      </c>
      <c r="I98" s="64">
        <v>0</v>
      </c>
      <c r="J98" s="64">
        <v>60</v>
      </c>
      <c r="K98" s="64">
        <v>60</v>
      </c>
      <c r="L98" s="64">
        <v>4</v>
      </c>
      <c r="M98" s="64" t="s">
        <v>20</v>
      </c>
      <c r="N98" s="33"/>
      <c r="O98" s="25"/>
    </row>
    <row r="99" spans="1:15" s="34" customFormat="1" ht="12.75">
      <c r="A99" s="37" t="s">
        <v>61</v>
      </c>
      <c r="B99" s="37" t="s">
        <v>95</v>
      </c>
      <c r="C99" s="37">
        <v>5</v>
      </c>
      <c r="D99" s="55" t="s">
        <v>414</v>
      </c>
      <c r="E99" s="23" t="s">
        <v>86</v>
      </c>
      <c r="F99" s="32">
        <v>0</v>
      </c>
      <c r="G99" s="32">
        <v>2</v>
      </c>
      <c r="H99" s="32">
        <v>15</v>
      </c>
      <c r="I99" s="32">
        <v>0</v>
      </c>
      <c r="J99" s="32">
        <v>30</v>
      </c>
      <c r="K99" s="32">
        <v>30</v>
      </c>
      <c r="L99" s="67">
        <v>2</v>
      </c>
      <c r="M99" s="67" t="s">
        <v>20</v>
      </c>
      <c r="N99" s="33"/>
      <c r="O99" s="25"/>
    </row>
    <row r="100" spans="1:15" s="34" customFormat="1" ht="12.75">
      <c r="A100" s="37" t="s">
        <v>61</v>
      </c>
      <c r="B100" s="37" t="s">
        <v>95</v>
      </c>
      <c r="C100" s="37">
        <v>6</v>
      </c>
      <c r="D100" s="55" t="s">
        <v>415</v>
      </c>
      <c r="E100" s="23" t="s">
        <v>227</v>
      </c>
      <c r="F100" s="32">
        <v>0</v>
      </c>
      <c r="G100" s="32">
        <v>2</v>
      </c>
      <c r="H100" s="32">
        <v>15</v>
      </c>
      <c r="I100" s="32">
        <v>0</v>
      </c>
      <c r="J100" s="32">
        <v>30</v>
      </c>
      <c r="K100" s="32">
        <v>30</v>
      </c>
      <c r="L100" s="67">
        <v>2</v>
      </c>
      <c r="M100" s="67" t="s">
        <v>20</v>
      </c>
      <c r="N100" s="33"/>
      <c r="O100" s="25"/>
    </row>
    <row r="101" spans="1:15" s="34" customFormat="1" ht="12.75">
      <c r="A101" s="70" t="s">
        <v>61</v>
      </c>
      <c r="B101" s="70" t="s">
        <v>95</v>
      </c>
      <c r="C101" s="70">
        <v>6</v>
      </c>
      <c r="D101" s="79" t="s">
        <v>416</v>
      </c>
      <c r="E101" s="76" t="s">
        <v>82</v>
      </c>
      <c r="F101" s="38" t="s">
        <v>68</v>
      </c>
      <c r="G101" s="38" t="s">
        <v>68</v>
      </c>
      <c r="H101" s="38" t="s">
        <v>68</v>
      </c>
      <c r="I101" s="38" t="s">
        <v>68</v>
      </c>
      <c r="J101" s="38" t="s">
        <v>68</v>
      </c>
      <c r="K101" s="38" t="s">
        <v>68</v>
      </c>
      <c r="L101" s="93">
        <v>0</v>
      </c>
      <c r="M101" s="93" t="s">
        <v>97</v>
      </c>
      <c r="N101" s="33"/>
      <c r="O101" s="25"/>
    </row>
    <row r="102" spans="1:15" s="92" customFormat="1" ht="12.75">
      <c r="A102" s="56" t="s">
        <v>61</v>
      </c>
      <c r="B102" s="56"/>
      <c r="C102" s="56"/>
      <c r="D102" s="56"/>
      <c r="E102" s="58" t="s">
        <v>118</v>
      </c>
      <c r="F102" s="65">
        <v>1</v>
      </c>
      <c r="G102" s="65">
        <v>29</v>
      </c>
      <c r="H102" s="65" t="s">
        <v>68</v>
      </c>
      <c r="I102" s="65">
        <v>15</v>
      </c>
      <c r="J102" s="65">
        <v>435</v>
      </c>
      <c r="K102" s="65">
        <v>450</v>
      </c>
      <c r="L102" s="65">
        <v>36</v>
      </c>
      <c r="M102" s="65"/>
      <c r="N102" s="90"/>
      <c r="O102" s="91"/>
    </row>
    <row r="103" spans="1:15" s="92" customFormat="1" ht="12.75">
      <c r="A103" s="134"/>
      <c r="B103" s="134"/>
      <c r="C103" s="134"/>
      <c r="D103" s="127"/>
      <c r="E103" s="58" t="s">
        <v>224</v>
      </c>
      <c r="F103" s="65" t="s">
        <v>68</v>
      </c>
      <c r="G103" s="65" t="s">
        <v>68</v>
      </c>
      <c r="H103" s="65" t="s">
        <v>68</v>
      </c>
      <c r="I103" s="68">
        <f>I64</f>
        <v>870</v>
      </c>
      <c r="J103" s="68">
        <f>J64+120</f>
        <v>1290</v>
      </c>
      <c r="K103" s="68">
        <f>SUM(I103:J103)</f>
        <v>2160</v>
      </c>
      <c r="L103" s="68">
        <f>L64+L65+L66+L67+L91+L102</f>
        <v>263</v>
      </c>
      <c r="M103" s="69"/>
      <c r="N103" s="90"/>
      <c r="O103" s="91"/>
    </row>
  </sheetData>
  <sheetProtection/>
  <mergeCells count="2">
    <mergeCell ref="A103:C103"/>
    <mergeCell ref="A1:O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105"/>
  <sheetViews>
    <sheetView zoomScale="90" zoomScaleNormal="90" zoomScalePageLayoutView="0" workbookViewId="0" topLeftCell="A67">
      <selection activeCell="A88" sqref="A88:IV94"/>
    </sheetView>
  </sheetViews>
  <sheetFormatPr defaultColWidth="9.125" defaultRowHeight="12.75"/>
  <cols>
    <col min="1" max="1" width="5.875" style="3" customWidth="1"/>
    <col min="2" max="2" width="4.75390625" style="3" customWidth="1"/>
    <col min="3" max="3" width="4.125" style="3" customWidth="1"/>
    <col min="4" max="4" width="15.25390625" style="4" bestFit="1" customWidth="1"/>
    <col min="5" max="5" width="66.125" style="2" bestFit="1" customWidth="1"/>
    <col min="6" max="6" width="4.375" style="6" customWidth="1"/>
    <col min="7" max="7" width="4.375" style="5" customWidth="1"/>
    <col min="8" max="8" width="4.375" style="7" customWidth="1"/>
    <col min="9" max="9" width="4.375" style="6" customWidth="1"/>
    <col min="10" max="10" width="4.375" style="5" customWidth="1"/>
    <col min="11" max="11" width="4.375" style="7" customWidth="1"/>
    <col min="12" max="12" width="4.375" style="6" customWidth="1"/>
    <col min="13" max="13" width="4.375" style="8" customWidth="1"/>
    <col min="14" max="14" width="15.75390625" style="9" bestFit="1" customWidth="1"/>
    <col min="15" max="15" width="56.875" style="2" bestFit="1" customWidth="1"/>
    <col min="16" max="32" width="9.125" style="1" customWidth="1"/>
    <col min="33" max="33" width="10.75390625" style="1" bestFit="1" customWidth="1"/>
    <col min="34" max="16384" width="9.125" style="1" customWidth="1"/>
  </cols>
  <sheetData>
    <row r="1" spans="1:15" ht="124.5" customHeight="1">
      <c r="A1" s="130" t="s">
        <v>451</v>
      </c>
      <c r="B1" s="135"/>
      <c r="C1" s="135"/>
      <c r="D1" s="135"/>
      <c r="E1" s="135"/>
      <c r="F1" s="135"/>
      <c r="G1" s="135"/>
      <c r="H1" s="135"/>
      <c r="I1" s="135"/>
      <c r="J1" s="135"/>
      <c r="K1" s="135"/>
      <c r="L1" s="135"/>
      <c r="M1" s="135"/>
      <c r="N1" s="135"/>
      <c r="O1" s="135"/>
    </row>
    <row r="2" spans="1:15" s="27" customFormat="1" ht="55.5">
      <c r="A2" s="116" t="s">
        <v>60</v>
      </c>
      <c r="B2" s="117" t="s">
        <v>45</v>
      </c>
      <c r="C2" s="117" t="s">
        <v>62</v>
      </c>
      <c r="D2" s="118" t="s">
        <v>117</v>
      </c>
      <c r="E2" s="119" t="s">
        <v>59</v>
      </c>
      <c r="F2" s="123" t="s">
        <v>73</v>
      </c>
      <c r="G2" s="123" t="s">
        <v>74</v>
      </c>
      <c r="H2" s="123" t="s">
        <v>87</v>
      </c>
      <c r="I2" s="120" t="s">
        <v>75</v>
      </c>
      <c r="J2" s="121" t="s">
        <v>76</v>
      </c>
      <c r="K2" s="122" t="s">
        <v>72</v>
      </c>
      <c r="L2" s="123" t="s">
        <v>46</v>
      </c>
      <c r="M2" s="124" t="s">
        <v>47</v>
      </c>
      <c r="N2" s="126" t="s">
        <v>136</v>
      </c>
      <c r="O2" s="119" t="s">
        <v>113</v>
      </c>
    </row>
    <row r="3" spans="1:14" s="24" customFormat="1" ht="12.75">
      <c r="A3" s="37" t="s">
        <v>61</v>
      </c>
      <c r="B3" s="37" t="s">
        <v>92</v>
      </c>
      <c r="C3" s="37">
        <v>1</v>
      </c>
      <c r="D3" s="37" t="s">
        <v>119</v>
      </c>
      <c r="E3" s="23" t="s">
        <v>232</v>
      </c>
      <c r="F3" s="32">
        <v>2</v>
      </c>
      <c r="G3" s="32">
        <v>0</v>
      </c>
      <c r="H3" s="32">
        <v>15</v>
      </c>
      <c r="I3" s="32">
        <f>F3*H3</f>
        <v>30</v>
      </c>
      <c r="J3" s="32">
        <f>G3*H3</f>
        <v>0</v>
      </c>
      <c r="K3" s="32">
        <f>SUM(I3:J3)</f>
        <v>30</v>
      </c>
      <c r="L3" s="32">
        <v>2</v>
      </c>
      <c r="M3" s="32" t="s">
        <v>93</v>
      </c>
      <c r="N3" s="21"/>
    </row>
    <row r="4" spans="1:15" s="24" customFormat="1" ht="12.75">
      <c r="A4" s="37" t="s">
        <v>61</v>
      </c>
      <c r="B4" s="37" t="s">
        <v>96</v>
      </c>
      <c r="C4" s="37">
        <v>7</v>
      </c>
      <c r="D4" s="55" t="s">
        <v>278</v>
      </c>
      <c r="E4" s="31" t="s">
        <v>138</v>
      </c>
      <c r="F4" s="32">
        <v>2</v>
      </c>
      <c r="G4" s="32">
        <v>1</v>
      </c>
      <c r="H4" s="32">
        <v>15</v>
      </c>
      <c r="I4" s="32">
        <f aca="true" t="shared" si="0" ref="I4:I10">F4*H4</f>
        <v>30</v>
      </c>
      <c r="J4" s="32">
        <f aca="true" t="shared" si="1" ref="J4:J10">G4*H4</f>
        <v>15</v>
      </c>
      <c r="K4" s="32">
        <f aca="true" t="shared" si="2" ref="K4:K10">SUM(I4:J4)</f>
        <v>45</v>
      </c>
      <c r="L4" s="32">
        <v>3</v>
      </c>
      <c r="M4" s="32" t="s">
        <v>20</v>
      </c>
      <c r="N4" s="45"/>
      <c r="O4" s="45"/>
    </row>
    <row r="5" spans="1:15" s="24" customFormat="1" ht="12.75">
      <c r="A5" s="37" t="s">
        <v>61</v>
      </c>
      <c r="B5" s="37" t="s">
        <v>252</v>
      </c>
      <c r="C5" s="37">
        <v>1</v>
      </c>
      <c r="D5" s="37" t="s">
        <v>123</v>
      </c>
      <c r="E5" s="23" t="s">
        <v>124</v>
      </c>
      <c r="F5" s="32">
        <v>2</v>
      </c>
      <c r="G5" s="32">
        <v>0</v>
      </c>
      <c r="H5" s="32">
        <v>15</v>
      </c>
      <c r="I5" s="32">
        <f t="shared" si="0"/>
        <v>30</v>
      </c>
      <c r="J5" s="32">
        <f t="shared" si="1"/>
        <v>0</v>
      </c>
      <c r="K5" s="32">
        <f t="shared" si="2"/>
        <v>30</v>
      </c>
      <c r="L5" s="32">
        <v>2</v>
      </c>
      <c r="M5" s="32" t="s">
        <v>93</v>
      </c>
      <c r="N5" s="45"/>
      <c r="O5" s="45"/>
    </row>
    <row r="6" spans="1:15" s="24" customFormat="1" ht="12.75">
      <c r="A6" s="37" t="s">
        <v>61</v>
      </c>
      <c r="B6" s="37" t="s">
        <v>96</v>
      </c>
      <c r="C6" s="37">
        <v>7</v>
      </c>
      <c r="D6" s="37" t="s">
        <v>139</v>
      </c>
      <c r="E6" s="23" t="s">
        <v>137</v>
      </c>
      <c r="F6" s="32">
        <v>2</v>
      </c>
      <c r="G6" s="32">
        <v>0</v>
      </c>
      <c r="H6" s="32">
        <v>15</v>
      </c>
      <c r="I6" s="32">
        <f t="shared" si="0"/>
        <v>30</v>
      </c>
      <c r="J6" s="32">
        <f t="shared" si="1"/>
        <v>0</v>
      </c>
      <c r="K6" s="32">
        <f t="shared" si="2"/>
        <v>30</v>
      </c>
      <c r="L6" s="32">
        <v>2</v>
      </c>
      <c r="M6" s="32" t="s">
        <v>93</v>
      </c>
      <c r="N6" s="47"/>
      <c r="O6" s="45"/>
    </row>
    <row r="7" spans="1:15" s="24" customFormat="1" ht="12.75">
      <c r="A7" s="37" t="s">
        <v>61</v>
      </c>
      <c r="B7" s="37" t="s">
        <v>252</v>
      </c>
      <c r="C7" s="37">
        <v>1</v>
      </c>
      <c r="D7" s="55" t="s">
        <v>279</v>
      </c>
      <c r="E7" s="23" t="s">
        <v>231</v>
      </c>
      <c r="F7" s="32">
        <v>0</v>
      </c>
      <c r="G7" s="32">
        <v>2</v>
      </c>
      <c r="H7" s="32">
        <v>15</v>
      </c>
      <c r="I7" s="32">
        <f t="shared" si="0"/>
        <v>0</v>
      </c>
      <c r="J7" s="32">
        <f t="shared" si="1"/>
        <v>30</v>
      </c>
      <c r="K7" s="32">
        <f t="shared" si="2"/>
        <v>30</v>
      </c>
      <c r="L7" s="32">
        <v>2</v>
      </c>
      <c r="M7" s="32" t="s">
        <v>20</v>
      </c>
      <c r="N7" s="47"/>
      <c r="O7" s="45"/>
    </row>
    <row r="8" spans="1:15" s="24" customFormat="1" ht="12.75">
      <c r="A8" s="37" t="s">
        <v>61</v>
      </c>
      <c r="B8" s="37" t="s">
        <v>95</v>
      </c>
      <c r="C8" s="37">
        <v>6</v>
      </c>
      <c r="D8" s="37" t="s">
        <v>436</v>
      </c>
      <c r="E8" s="23" t="s">
        <v>230</v>
      </c>
      <c r="F8" s="32">
        <v>2</v>
      </c>
      <c r="G8" s="32">
        <v>0</v>
      </c>
      <c r="H8" s="32">
        <v>15</v>
      </c>
      <c r="I8" s="32">
        <f t="shared" si="0"/>
        <v>30</v>
      </c>
      <c r="J8" s="32">
        <f t="shared" si="1"/>
        <v>0</v>
      </c>
      <c r="K8" s="32">
        <f t="shared" si="2"/>
        <v>30</v>
      </c>
      <c r="L8" s="32">
        <v>2</v>
      </c>
      <c r="M8" s="32" t="s">
        <v>93</v>
      </c>
      <c r="N8" s="45"/>
      <c r="O8" s="45"/>
    </row>
    <row r="9" spans="1:15" s="24" customFormat="1" ht="12.75">
      <c r="A9" s="55" t="s">
        <v>61</v>
      </c>
      <c r="B9" s="55" t="s">
        <v>95</v>
      </c>
      <c r="C9" s="55">
        <v>6</v>
      </c>
      <c r="D9" s="55" t="s">
        <v>280</v>
      </c>
      <c r="E9" s="31" t="s">
        <v>271</v>
      </c>
      <c r="F9" s="32">
        <v>2</v>
      </c>
      <c r="G9" s="32">
        <v>0</v>
      </c>
      <c r="H9" s="64">
        <v>15</v>
      </c>
      <c r="I9" s="32">
        <f t="shared" si="0"/>
        <v>30</v>
      </c>
      <c r="J9" s="32">
        <f t="shared" si="1"/>
        <v>0</v>
      </c>
      <c r="K9" s="32">
        <f t="shared" si="2"/>
        <v>30</v>
      </c>
      <c r="L9" s="32">
        <v>2</v>
      </c>
      <c r="M9" s="64" t="s">
        <v>93</v>
      </c>
      <c r="N9" s="45"/>
      <c r="O9" s="45"/>
    </row>
    <row r="10" spans="1:15" s="24" customFormat="1" ht="12.75">
      <c r="A10" s="70" t="s">
        <v>61</v>
      </c>
      <c r="B10" s="70" t="s">
        <v>96</v>
      </c>
      <c r="C10" s="70">
        <v>8</v>
      </c>
      <c r="D10" s="70" t="s">
        <v>437</v>
      </c>
      <c r="E10" s="71" t="s">
        <v>140</v>
      </c>
      <c r="F10" s="38">
        <v>2</v>
      </c>
      <c r="G10" s="38">
        <v>0</v>
      </c>
      <c r="H10" s="38">
        <v>15</v>
      </c>
      <c r="I10" s="38">
        <f t="shared" si="0"/>
        <v>30</v>
      </c>
      <c r="J10" s="38">
        <f t="shared" si="1"/>
        <v>0</v>
      </c>
      <c r="K10" s="38">
        <f t="shared" si="2"/>
        <v>30</v>
      </c>
      <c r="L10" s="38">
        <v>2</v>
      </c>
      <c r="M10" s="38" t="s">
        <v>93</v>
      </c>
      <c r="N10" s="47"/>
      <c r="O10" s="45"/>
    </row>
    <row r="11" spans="1:15" s="75" customFormat="1" ht="12.75">
      <c r="A11" s="56" t="s">
        <v>61</v>
      </c>
      <c r="B11" s="56"/>
      <c r="C11" s="56"/>
      <c r="D11" s="56"/>
      <c r="E11" s="57" t="s">
        <v>443</v>
      </c>
      <c r="F11" s="65">
        <f>SUM(F3:F10)</f>
        <v>14</v>
      </c>
      <c r="G11" s="65">
        <f>SUM(G3:G10)</f>
        <v>3</v>
      </c>
      <c r="H11" s="65" t="s">
        <v>68</v>
      </c>
      <c r="I11" s="65">
        <f>SUM(I3:I10)</f>
        <v>210</v>
      </c>
      <c r="J11" s="65">
        <f>SUM(J3:J10)</f>
        <v>45</v>
      </c>
      <c r="K11" s="65">
        <f>SUM(K3:K10)</f>
        <v>255</v>
      </c>
      <c r="L11" s="65">
        <f>SUM(L3:L10)</f>
        <v>17</v>
      </c>
      <c r="M11" s="65"/>
      <c r="N11" s="42"/>
      <c r="O11" s="43"/>
    </row>
    <row r="12" spans="1:15" s="24" customFormat="1" ht="12.75">
      <c r="A12" s="72" t="s">
        <v>61</v>
      </c>
      <c r="B12" s="72" t="s">
        <v>92</v>
      </c>
      <c r="C12" s="72">
        <v>1</v>
      </c>
      <c r="D12" s="72" t="s">
        <v>128</v>
      </c>
      <c r="E12" s="73" t="s">
        <v>125</v>
      </c>
      <c r="F12" s="74">
        <v>1</v>
      </c>
      <c r="G12" s="74">
        <v>1</v>
      </c>
      <c r="H12" s="74">
        <v>15</v>
      </c>
      <c r="I12" s="74">
        <f>F12*H12</f>
        <v>15</v>
      </c>
      <c r="J12" s="74">
        <f>G12*H12</f>
        <v>15</v>
      </c>
      <c r="K12" s="74">
        <f>SUM(I12:J12)</f>
        <v>30</v>
      </c>
      <c r="L12" s="74">
        <v>2</v>
      </c>
      <c r="M12" s="74" t="s">
        <v>93</v>
      </c>
      <c r="N12" s="45"/>
      <c r="O12" s="45"/>
    </row>
    <row r="13" spans="1:15" s="24" customFormat="1" ht="12.75">
      <c r="A13" s="37" t="s">
        <v>61</v>
      </c>
      <c r="B13" s="37" t="s">
        <v>92</v>
      </c>
      <c r="C13" s="37">
        <v>2</v>
      </c>
      <c r="D13" s="37" t="s">
        <v>126</v>
      </c>
      <c r="E13" s="23" t="s">
        <v>127</v>
      </c>
      <c r="F13" s="32">
        <v>2</v>
      </c>
      <c r="G13" s="32">
        <v>1</v>
      </c>
      <c r="H13" s="32">
        <v>15</v>
      </c>
      <c r="I13" s="32">
        <f>F13*H13</f>
        <v>30</v>
      </c>
      <c r="J13" s="32">
        <f>G13*H13</f>
        <v>15</v>
      </c>
      <c r="K13" s="32">
        <f>SUM(I13:J13)</f>
        <v>45</v>
      </c>
      <c r="L13" s="32">
        <v>3</v>
      </c>
      <c r="M13" s="32" t="s">
        <v>93</v>
      </c>
      <c r="N13" s="20" t="s">
        <v>128</v>
      </c>
      <c r="O13" s="21" t="s">
        <v>125</v>
      </c>
    </row>
    <row r="14" spans="1:15" s="24" customFormat="1" ht="12.75">
      <c r="A14" s="37" t="s">
        <v>61</v>
      </c>
      <c r="B14" s="37" t="s">
        <v>94</v>
      </c>
      <c r="C14" s="37">
        <v>3</v>
      </c>
      <c r="D14" s="37" t="s">
        <v>108</v>
      </c>
      <c r="E14" s="23" t="s">
        <v>91</v>
      </c>
      <c r="F14" s="32">
        <v>2</v>
      </c>
      <c r="G14" s="32">
        <v>1</v>
      </c>
      <c r="H14" s="32">
        <v>15</v>
      </c>
      <c r="I14" s="32">
        <f>F14*H14</f>
        <v>30</v>
      </c>
      <c r="J14" s="32">
        <f>G14*H14</f>
        <v>15</v>
      </c>
      <c r="K14" s="32">
        <f>SUM(I14:J14)</f>
        <v>45</v>
      </c>
      <c r="L14" s="32">
        <v>3</v>
      </c>
      <c r="M14" s="32" t="s">
        <v>93</v>
      </c>
      <c r="N14" s="20" t="s">
        <v>128</v>
      </c>
      <c r="O14" s="21" t="s">
        <v>125</v>
      </c>
    </row>
    <row r="15" spans="1:15" s="24" customFormat="1" ht="12.75">
      <c r="A15" s="37" t="s">
        <v>61</v>
      </c>
      <c r="B15" s="37" t="s">
        <v>94</v>
      </c>
      <c r="C15" s="37">
        <v>4</v>
      </c>
      <c r="D15" s="37" t="s">
        <v>109</v>
      </c>
      <c r="E15" s="23" t="s">
        <v>235</v>
      </c>
      <c r="F15" s="32">
        <v>0</v>
      </c>
      <c r="G15" s="32">
        <v>2</v>
      </c>
      <c r="H15" s="32">
        <v>15</v>
      </c>
      <c r="I15" s="32">
        <f>F15*H15</f>
        <v>0</v>
      </c>
      <c r="J15" s="32">
        <f>G15*H15</f>
        <v>30</v>
      </c>
      <c r="K15" s="32">
        <f>SUM(I15:J15)</f>
        <v>30</v>
      </c>
      <c r="L15" s="32">
        <v>2</v>
      </c>
      <c r="M15" s="32" t="s">
        <v>20</v>
      </c>
      <c r="N15" s="20" t="s">
        <v>126</v>
      </c>
      <c r="O15" s="21" t="s">
        <v>127</v>
      </c>
    </row>
    <row r="16" spans="1:15" s="24" customFormat="1" ht="12.75">
      <c r="A16" s="70" t="s">
        <v>61</v>
      </c>
      <c r="B16" s="70" t="s">
        <v>95</v>
      </c>
      <c r="C16" s="70">
        <v>5</v>
      </c>
      <c r="D16" s="70" t="s">
        <v>129</v>
      </c>
      <c r="E16" s="76" t="s">
        <v>236</v>
      </c>
      <c r="F16" s="38">
        <v>0</v>
      </c>
      <c r="G16" s="38">
        <v>2</v>
      </c>
      <c r="H16" s="38">
        <v>15</v>
      </c>
      <c r="I16" s="38">
        <f>F16*H16</f>
        <v>0</v>
      </c>
      <c r="J16" s="38">
        <f>G16*H16</f>
        <v>30</v>
      </c>
      <c r="K16" s="38">
        <f>SUM(I16:J16)</f>
        <v>30</v>
      </c>
      <c r="L16" s="38">
        <v>2</v>
      </c>
      <c r="M16" s="38" t="s">
        <v>20</v>
      </c>
      <c r="N16" s="20"/>
      <c r="O16" s="21"/>
    </row>
    <row r="17" spans="1:15" s="75" customFormat="1" ht="12.75">
      <c r="A17" s="56" t="s">
        <v>61</v>
      </c>
      <c r="B17" s="56"/>
      <c r="C17" s="56"/>
      <c r="D17" s="56"/>
      <c r="E17" s="58" t="s">
        <v>130</v>
      </c>
      <c r="F17" s="65">
        <f>SUM(F12:F16)</f>
        <v>5</v>
      </c>
      <c r="G17" s="65">
        <f>SUM(G12:G16)</f>
        <v>7</v>
      </c>
      <c r="H17" s="65" t="s">
        <v>68</v>
      </c>
      <c r="I17" s="65">
        <f>SUM(I12:I16)</f>
        <v>75</v>
      </c>
      <c r="J17" s="65">
        <f>SUM(J12:J16)</f>
        <v>105</v>
      </c>
      <c r="K17" s="65">
        <f>SUM(K12:K16)</f>
        <v>180</v>
      </c>
      <c r="L17" s="65">
        <f>SUM(L12:L16)</f>
        <v>12</v>
      </c>
      <c r="M17" s="65"/>
      <c r="N17" s="42"/>
      <c r="O17" s="43"/>
    </row>
    <row r="18" spans="1:15" s="24" customFormat="1" ht="12.75">
      <c r="A18" s="72" t="s">
        <v>61</v>
      </c>
      <c r="B18" s="72" t="s">
        <v>95</v>
      </c>
      <c r="C18" s="72">
        <v>5</v>
      </c>
      <c r="D18" s="77" t="s">
        <v>281</v>
      </c>
      <c r="E18" s="78" t="s">
        <v>272</v>
      </c>
      <c r="F18" s="74">
        <v>2</v>
      </c>
      <c r="G18" s="74">
        <v>0</v>
      </c>
      <c r="H18" s="74">
        <v>15</v>
      </c>
      <c r="I18" s="74">
        <f>F18*H18</f>
        <v>30</v>
      </c>
      <c r="J18" s="74">
        <f>G18*H18</f>
        <v>0</v>
      </c>
      <c r="K18" s="74">
        <f>SUM(I18:J18)</f>
        <v>30</v>
      </c>
      <c r="L18" s="74">
        <v>2</v>
      </c>
      <c r="M18" s="74" t="s">
        <v>93</v>
      </c>
      <c r="N18" s="45"/>
      <c r="O18" s="45"/>
    </row>
    <row r="19" spans="1:15" s="24" customFormat="1" ht="12.75">
      <c r="A19" s="37" t="s">
        <v>61</v>
      </c>
      <c r="B19" s="37" t="s">
        <v>92</v>
      </c>
      <c r="C19" s="37">
        <v>1</v>
      </c>
      <c r="D19" s="37" t="s">
        <v>131</v>
      </c>
      <c r="E19" s="23" t="s">
        <v>132</v>
      </c>
      <c r="F19" s="32">
        <v>1</v>
      </c>
      <c r="G19" s="32">
        <v>1</v>
      </c>
      <c r="H19" s="32">
        <v>15</v>
      </c>
      <c r="I19" s="32">
        <v>15</v>
      </c>
      <c r="J19" s="32">
        <v>15</v>
      </c>
      <c r="K19" s="32">
        <f aca="true" t="shared" si="3" ref="K19:K25">SUM(I19:J19)</f>
        <v>30</v>
      </c>
      <c r="L19" s="32">
        <v>2</v>
      </c>
      <c r="M19" s="32" t="s">
        <v>93</v>
      </c>
      <c r="N19" s="45"/>
      <c r="O19" s="45"/>
    </row>
    <row r="20" spans="1:15" s="24" customFormat="1" ht="12.75">
      <c r="A20" s="37" t="s">
        <v>61</v>
      </c>
      <c r="B20" s="37" t="s">
        <v>92</v>
      </c>
      <c r="C20" s="37">
        <v>2</v>
      </c>
      <c r="D20" s="37" t="s">
        <v>430</v>
      </c>
      <c r="E20" s="16" t="s">
        <v>429</v>
      </c>
      <c r="F20" s="32">
        <v>1</v>
      </c>
      <c r="G20" s="32">
        <v>1</v>
      </c>
      <c r="H20" s="32">
        <v>15</v>
      </c>
      <c r="I20" s="32">
        <f aca="true" t="shared" si="4" ref="I20:I25">F20*H20</f>
        <v>15</v>
      </c>
      <c r="J20" s="32">
        <f aca="true" t="shared" si="5" ref="J20:J25">G20*H20</f>
        <v>15</v>
      </c>
      <c r="K20" s="32">
        <f t="shared" si="3"/>
        <v>30</v>
      </c>
      <c r="L20" s="32">
        <v>2</v>
      </c>
      <c r="M20" s="37" t="s">
        <v>93</v>
      </c>
      <c r="N20" s="20" t="s">
        <v>131</v>
      </c>
      <c r="O20" s="21" t="s">
        <v>132</v>
      </c>
    </row>
    <row r="21" spans="1:15" s="24" customFormat="1" ht="12.75">
      <c r="A21" s="37" t="s">
        <v>61</v>
      </c>
      <c r="B21" s="37" t="s">
        <v>92</v>
      </c>
      <c r="C21" s="37">
        <v>2</v>
      </c>
      <c r="D21" s="37" t="s">
        <v>431</v>
      </c>
      <c r="E21" s="16" t="s">
        <v>261</v>
      </c>
      <c r="F21" s="32">
        <v>2</v>
      </c>
      <c r="G21" s="32">
        <v>0</v>
      </c>
      <c r="H21" s="32">
        <v>15</v>
      </c>
      <c r="I21" s="32">
        <f t="shared" si="4"/>
        <v>30</v>
      </c>
      <c r="J21" s="32">
        <f t="shared" si="5"/>
        <v>0</v>
      </c>
      <c r="K21" s="32">
        <f t="shared" si="3"/>
        <v>30</v>
      </c>
      <c r="L21" s="32">
        <v>2</v>
      </c>
      <c r="M21" s="32" t="s">
        <v>93</v>
      </c>
      <c r="N21" s="20" t="s">
        <v>131</v>
      </c>
      <c r="O21" s="21" t="s">
        <v>132</v>
      </c>
    </row>
    <row r="22" spans="1:15" s="24" customFormat="1" ht="25.5">
      <c r="A22" s="37" t="s">
        <v>61</v>
      </c>
      <c r="B22" s="37" t="s">
        <v>94</v>
      </c>
      <c r="C22" s="37">
        <v>3</v>
      </c>
      <c r="D22" s="37" t="s">
        <v>434</v>
      </c>
      <c r="E22" s="23" t="s">
        <v>90</v>
      </c>
      <c r="F22" s="32">
        <v>1</v>
      </c>
      <c r="G22" s="32">
        <v>1</v>
      </c>
      <c r="H22" s="32">
        <v>15</v>
      </c>
      <c r="I22" s="32">
        <f t="shared" si="4"/>
        <v>15</v>
      </c>
      <c r="J22" s="32">
        <f t="shared" si="5"/>
        <v>15</v>
      </c>
      <c r="K22" s="32">
        <f t="shared" si="3"/>
        <v>30</v>
      </c>
      <c r="L22" s="32">
        <v>2</v>
      </c>
      <c r="M22" s="23" t="s">
        <v>20</v>
      </c>
      <c r="N22" s="20" t="s">
        <v>431</v>
      </c>
      <c r="O22" s="28" t="s">
        <v>432</v>
      </c>
    </row>
    <row r="23" spans="1:15" s="24" customFormat="1" ht="12.75">
      <c r="A23" s="37" t="s">
        <v>61</v>
      </c>
      <c r="B23" s="37" t="s">
        <v>94</v>
      </c>
      <c r="C23" s="37">
        <v>4</v>
      </c>
      <c r="D23" s="37" t="s">
        <v>438</v>
      </c>
      <c r="E23" s="23" t="s">
        <v>89</v>
      </c>
      <c r="F23" s="32">
        <v>2</v>
      </c>
      <c r="G23" s="32">
        <v>0</v>
      </c>
      <c r="H23" s="32">
        <v>15</v>
      </c>
      <c r="I23" s="32">
        <f t="shared" si="4"/>
        <v>30</v>
      </c>
      <c r="J23" s="32">
        <f t="shared" si="5"/>
        <v>0</v>
      </c>
      <c r="K23" s="32">
        <f t="shared" si="3"/>
        <v>30</v>
      </c>
      <c r="L23" s="32">
        <v>2</v>
      </c>
      <c r="M23" s="32" t="s">
        <v>93</v>
      </c>
      <c r="N23" s="20" t="s">
        <v>110</v>
      </c>
      <c r="O23" s="21" t="s">
        <v>90</v>
      </c>
    </row>
    <row r="24" spans="1:15" s="24" customFormat="1" ht="12.75">
      <c r="A24" s="55" t="s">
        <v>61</v>
      </c>
      <c r="B24" s="55" t="s">
        <v>95</v>
      </c>
      <c r="C24" s="55">
        <v>5</v>
      </c>
      <c r="D24" s="55" t="s">
        <v>282</v>
      </c>
      <c r="E24" s="23" t="s">
        <v>233</v>
      </c>
      <c r="F24" s="32">
        <v>0</v>
      </c>
      <c r="G24" s="32">
        <v>2</v>
      </c>
      <c r="H24" s="32">
        <v>15</v>
      </c>
      <c r="I24" s="32">
        <f t="shared" si="4"/>
        <v>0</v>
      </c>
      <c r="J24" s="32">
        <f t="shared" si="5"/>
        <v>30</v>
      </c>
      <c r="K24" s="32">
        <f t="shared" si="3"/>
        <v>30</v>
      </c>
      <c r="L24" s="32">
        <v>2</v>
      </c>
      <c r="M24" s="32" t="s">
        <v>20</v>
      </c>
      <c r="N24" s="20" t="s">
        <v>111</v>
      </c>
      <c r="O24" s="21" t="s">
        <v>89</v>
      </c>
    </row>
    <row r="25" spans="1:15" s="24" customFormat="1" ht="12.75">
      <c r="A25" s="70" t="s">
        <v>61</v>
      </c>
      <c r="B25" s="70" t="s">
        <v>95</v>
      </c>
      <c r="C25" s="70">
        <v>6</v>
      </c>
      <c r="D25" s="79" t="s">
        <v>283</v>
      </c>
      <c r="E25" s="71" t="s">
        <v>234</v>
      </c>
      <c r="F25" s="38">
        <v>1</v>
      </c>
      <c r="G25" s="38">
        <v>1</v>
      </c>
      <c r="H25" s="38">
        <v>15</v>
      </c>
      <c r="I25" s="38">
        <f t="shared" si="4"/>
        <v>15</v>
      </c>
      <c r="J25" s="38">
        <f t="shared" si="5"/>
        <v>15</v>
      </c>
      <c r="K25" s="38">
        <f t="shared" si="3"/>
        <v>30</v>
      </c>
      <c r="L25" s="38">
        <v>2</v>
      </c>
      <c r="M25" s="38" t="s">
        <v>93</v>
      </c>
      <c r="N25" s="27" t="s">
        <v>282</v>
      </c>
      <c r="O25" s="21" t="s">
        <v>233</v>
      </c>
    </row>
    <row r="26" spans="1:15" s="75" customFormat="1" ht="12.75">
      <c r="A26" s="56" t="s">
        <v>61</v>
      </c>
      <c r="B26" s="56"/>
      <c r="C26" s="56"/>
      <c r="D26" s="56"/>
      <c r="E26" s="58" t="s">
        <v>133</v>
      </c>
      <c r="F26" s="65">
        <f>SUM(F18:F25)</f>
        <v>10</v>
      </c>
      <c r="G26" s="65">
        <f>SUM(G18:G25)</f>
        <v>6</v>
      </c>
      <c r="H26" s="65" t="s">
        <v>68</v>
      </c>
      <c r="I26" s="65">
        <v>150</v>
      </c>
      <c r="J26" s="65">
        <v>90</v>
      </c>
      <c r="K26" s="65">
        <v>240</v>
      </c>
      <c r="L26" s="65">
        <v>16</v>
      </c>
      <c r="M26" s="65"/>
      <c r="N26" s="42"/>
      <c r="O26" s="43"/>
    </row>
    <row r="27" spans="1:15" s="24" customFormat="1" ht="12.75">
      <c r="A27" s="77" t="s">
        <v>61</v>
      </c>
      <c r="B27" s="77" t="s">
        <v>95</v>
      </c>
      <c r="C27" s="77">
        <v>5</v>
      </c>
      <c r="D27" s="77" t="s">
        <v>284</v>
      </c>
      <c r="E27" s="78" t="s">
        <v>201</v>
      </c>
      <c r="F27" s="80">
        <v>0</v>
      </c>
      <c r="G27" s="80">
        <v>2</v>
      </c>
      <c r="H27" s="80">
        <v>15</v>
      </c>
      <c r="I27" s="80">
        <f>F27*H27</f>
        <v>0</v>
      </c>
      <c r="J27" s="80">
        <f>G27*H27</f>
        <v>30</v>
      </c>
      <c r="K27" s="80">
        <f>SUM(I27:J27)</f>
        <v>30</v>
      </c>
      <c r="L27" s="80">
        <v>2</v>
      </c>
      <c r="M27" s="80" t="s">
        <v>20</v>
      </c>
      <c r="N27" s="45"/>
      <c r="O27" s="45"/>
    </row>
    <row r="28" spans="1:15" s="24" customFormat="1" ht="12.75">
      <c r="A28" s="79" t="s">
        <v>61</v>
      </c>
      <c r="B28" s="70" t="s">
        <v>95</v>
      </c>
      <c r="C28" s="70">
        <v>6</v>
      </c>
      <c r="D28" s="79" t="s">
        <v>285</v>
      </c>
      <c r="E28" s="71" t="s">
        <v>202</v>
      </c>
      <c r="F28" s="40">
        <v>0</v>
      </c>
      <c r="G28" s="40">
        <v>2</v>
      </c>
      <c r="H28" s="40">
        <v>15</v>
      </c>
      <c r="I28" s="40">
        <f>F28*H28</f>
        <v>0</v>
      </c>
      <c r="J28" s="40">
        <f>G28*H28</f>
        <v>30</v>
      </c>
      <c r="K28" s="40">
        <f>SUM(I28:J28)</f>
        <v>30</v>
      </c>
      <c r="L28" s="40">
        <v>2</v>
      </c>
      <c r="M28" s="40" t="s">
        <v>20</v>
      </c>
      <c r="N28" s="27" t="s">
        <v>284</v>
      </c>
      <c r="O28" s="45" t="s">
        <v>259</v>
      </c>
    </row>
    <row r="29" spans="1:15" s="75" customFormat="1" ht="12.75">
      <c r="A29" s="56" t="s">
        <v>61</v>
      </c>
      <c r="B29" s="56"/>
      <c r="C29" s="56"/>
      <c r="D29" s="56"/>
      <c r="E29" s="58" t="s">
        <v>134</v>
      </c>
      <c r="F29" s="65">
        <f>SUM(F27:F28)</f>
        <v>0</v>
      </c>
      <c r="G29" s="65">
        <f>SUM(G27:G28)</f>
        <v>4</v>
      </c>
      <c r="H29" s="65" t="s">
        <v>68</v>
      </c>
      <c r="I29" s="65">
        <v>0</v>
      </c>
      <c r="J29" s="65">
        <v>60</v>
      </c>
      <c r="K29" s="65">
        <v>60</v>
      </c>
      <c r="L29" s="65">
        <v>4</v>
      </c>
      <c r="M29" s="65"/>
      <c r="N29" s="42"/>
      <c r="O29" s="43"/>
    </row>
    <row r="30" spans="1:15" s="24" customFormat="1" ht="12.75">
      <c r="A30" s="72" t="s">
        <v>61</v>
      </c>
      <c r="B30" s="72" t="s">
        <v>92</v>
      </c>
      <c r="C30" s="72">
        <v>2</v>
      </c>
      <c r="D30" s="77" t="s">
        <v>286</v>
      </c>
      <c r="E30" s="73" t="s">
        <v>17</v>
      </c>
      <c r="F30" s="74">
        <v>2</v>
      </c>
      <c r="G30" s="74">
        <v>2</v>
      </c>
      <c r="H30" s="74">
        <v>15</v>
      </c>
      <c r="I30" s="74">
        <f aca="true" t="shared" si="6" ref="I30:I37">F30*H30</f>
        <v>30</v>
      </c>
      <c r="J30" s="74">
        <f aca="true" t="shared" si="7" ref="J30:J37">G30*H30</f>
        <v>30</v>
      </c>
      <c r="K30" s="74">
        <f>SUM(I30:J30)</f>
        <v>60</v>
      </c>
      <c r="L30" s="74">
        <v>4</v>
      </c>
      <c r="M30" s="74" t="s">
        <v>20</v>
      </c>
      <c r="N30" s="45"/>
      <c r="O30" s="45"/>
    </row>
    <row r="31" spans="1:15" s="24" customFormat="1" ht="12.75">
      <c r="A31" s="37" t="s">
        <v>61</v>
      </c>
      <c r="B31" s="37" t="s">
        <v>254</v>
      </c>
      <c r="C31" s="37">
        <v>3</v>
      </c>
      <c r="D31" s="55" t="s">
        <v>287</v>
      </c>
      <c r="E31" s="23" t="s">
        <v>18</v>
      </c>
      <c r="F31" s="32">
        <v>2</v>
      </c>
      <c r="G31" s="32">
        <v>2</v>
      </c>
      <c r="H31" s="32">
        <v>15</v>
      </c>
      <c r="I31" s="32">
        <f t="shared" si="6"/>
        <v>30</v>
      </c>
      <c r="J31" s="32">
        <f t="shared" si="7"/>
        <v>30</v>
      </c>
      <c r="K31" s="32">
        <f aca="true" t="shared" si="8" ref="K31:K37">SUM(I31:J31)</f>
        <v>60</v>
      </c>
      <c r="L31" s="32">
        <v>4</v>
      </c>
      <c r="M31" s="32" t="s">
        <v>20</v>
      </c>
      <c r="N31" s="27" t="s">
        <v>286</v>
      </c>
      <c r="O31" s="21" t="s">
        <v>17</v>
      </c>
    </row>
    <row r="32" spans="1:15" s="24" customFormat="1" ht="12.75">
      <c r="A32" s="37" t="s">
        <v>61</v>
      </c>
      <c r="B32" s="37" t="s">
        <v>92</v>
      </c>
      <c r="C32" s="37">
        <v>1</v>
      </c>
      <c r="D32" s="55" t="s">
        <v>288</v>
      </c>
      <c r="E32" s="23" t="s">
        <v>215</v>
      </c>
      <c r="F32" s="32">
        <v>0</v>
      </c>
      <c r="G32" s="32">
        <v>2</v>
      </c>
      <c r="H32" s="32">
        <v>15</v>
      </c>
      <c r="I32" s="32">
        <f t="shared" si="6"/>
        <v>0</v>
      </c>
      <c r="J32" s="32">
        <f t="shared" si="7"/>
        <v>30</v>
      </c>
      <c r="K32" s="32">
        <f t="shared" si="8"/>
        <v>30</v>
      </c>
      <c r="L32" s="32">
        <v>2</v>
      </c>
      <c r="M32" s="32" t="s">
        <v>20</v>
      </c>
      <c r="N32" s="45"/>
      <c r="O32" s="45"/>
    </row>
    <row r="33" spans="1:15" s="24" customFormat="1" ht="12.75">
      <c r="A33" s="37" t="s">
        <v>61</v>
      </c>
      <c r="B33" s="37" t="s">
        <v>92</v>
      </c>
      <c r="C33" s="37">
        <v>2</v>
      </c>
      <c r="D33" s="55" t="s">
        <v>289</v>
      </c>
      <c r="E33" s="23" t="s">
        <v>216</v>
      </c>
      <c r="F33" s="32">
        <v>0</v>
      </c>
      <c r="G33" s="32">
        <v>2</v>
      </c>
      <c r="H33" s="32">
        <v>15</v>
      </c>
      <c r="I33" s="32">
        <f t="shared" si="6"/>
        <v>0</v>
      </c>
      <c r="J33" s="32">
        <f t="shared" si="7"/>
        <v>30</v>
      </c>
      <c r="K33" s="32">
        <f t="shared" si="8"/>
        <v>30</v>
      </c>
      <c r="L33" s="32">
        <v>2</v>
      </c>
      <c r="M33" s="32" t="s">
        <v>20</v>
      </c>
      <c r="N33" s="27" t="s">
        <v>288</v>
      </c>
      <c r="O33" s="21" t="s">
        <v>215</v>
      </c>
    </row>
    <row r="34" spans="1:15" s="24" customFormat="1" ht="12.75">
      <c r="A34" s="37" t="s">
        <v>61</v>
      </c>
      <c r="B34" s="37" t="s">
        <v>94</v>
      </c>
      <c r="C34" s="37">
        <v>3</v>
      </c>
      <c r="D34" s="55" t="s">
        <v>290</v>
      </c>
      <c r="E34" s="23" t="s">
        <v>192</v>
      </c>
      <c r="F34" s="32">
        <v>1</v>
      </c>
      <c r="G34" s="32">
        <v>2</v>
      </c>
      <c r="H34" s="32">
        <v>15</v>
      </c>
      <c r="I34" s="32">
        <f t="shared" si="6"/>
        <v>15</v>
      </c>
      <c r="J34" s="32">
        <f t="shared" si="7"/>
        <v>30</v>
      </c>
      <c r="K34" s="32">
        <f t="shared" si="8"/>
        <v>45</v>
      </c>
      <c r="L34" s="32">
        <v>3</v>
      </c>
      <c r="M34" s="32" t="s">
        <v>20</v>
      </c>
      <c r="N34" s="45"/>
      <c r="O34" s="45"/>
    </row>
    <row r="35" spans="1:15" s="24" customFormat="1" ht="12.75">
      <c r="A35" s="37" t="s">
        <v>61</v>
      </c>
      <c r="B35" s="37" t="s">
        <v>94</v>
      </c>
      <c r="C35" s="37">
        <v>4</v>
      </c>
      <c r="D35" s="55" t="s">
        <v>291</v>
      </c>
      <c r="E35" s="23" t="s">
        <v>193</v>
      </c>
      <c r="F35" s="32">
        <v>1</v>
      </c>
      <c r="G35" s="32">
        <v>2</v>
      </c>
      <c r="H35" s="32">
        <v>15</v>
      </c>
      <c r="I35" s="32">
        <f t="shared" si="6"/>
        <v>15</v>
      </c>
      <c r="J35" s="32">
        <f t="shared" si="7"/>
        <v>30</v>
      </c>
      <c r="K35" s="32">
        <f t="shared" si="8"/>
        <v>45</v>
      </c>
      <c r="L35" s="32">
        <v>3</v>
      </c>
      <c r="M35" s="32" t="s">
        <v>93</v>
      </c>
      <c r="N35" s="27" t="s">
        <v>290</v>
      </c>
      <c r="O35" s="21" t="s">
        <v>192</v>
      </c>
    </row>
    <row r="36" spans="1:15" s="24" customFormat="1" ht="12.75">
      <c r="A36" s="37" t="s">
        <v>61</v>
      </c>
      <c r="B36" s="37" t="s">
        <v>95</v>
      </c>
      <c r="C36" s="37">
        <v>6</v>
      </c>
      <c r="D36" s="55" t="s">
        <v>292</v>
      </c>
      <c r="E36" s="23" t="s">
        <v>203</v>
      </c>
      <c r="F36" s="32">
        <v>1</v>
      </c>
      <c r="G36" s="32">
        <v>2</v>
      </c>
      <c r="H36" s="32">
        <v>15</v>
      </c>
      <c r="I36" s="32">
        <f t="shared" si="6"/>
        <v>15</v>
      </c>
      <c r="J36" s="32">
        <f t="shared" si="7"/>
        <v>30</v>
      </c>
      <c r="K36" s="32">
        <f t="shared" si="8"/>
        <v>45</v>
      </c>
      <c r="L36" s="32">
        <v>3</v>
      </c>
      <c r="M36" s="32" t="s">
        <v>20</v>
      </c>
      <c r="N36" s="21"/>
      <c r="O36" s="45"/>
    </row>
    <row r="37" spans="1:15" s="24" customFormat="1" ht="12.75">
      <c r="A37" s="70" t="s">
        <v>61</v>
      </c>
      <c r="B37" s="70" t="s">
        <v>96</v>
      </c>
      <c r="C37" s="70">
        <v>7</v>
      </c>
      <c r="D37" s="79" t="s">
        <v>293</v>
      </c>
      <c r="E37" s="76" t="s">
        <v>135</v>
      </c>
      <c r="F37" s="38">
        <v>0</v>
      </c>
      <c r="G37" s="38">
        <v>2</v>
      </c>
      <c r="H37" s="38">
        <v>15</v>
      </c>
      <c r="I37" s="38">
        <f t="shared" si="6"/>
        <v>0</v>
      </c>
      <c r="J37" s="38">
        <f t="shared" si="7"/>
        <v>30</v>
      </c>
      <c r="K37" s="38">
        <f t="shared" si="8"/>
        <v>30</v>
      </c>
      <c r="L37" s="38">
        <v>2</v>
      </c>
      <c r="M37" s="38" t="s">
        <v>20</v>
      </c>
      <c r="N37" s="45"/>
      <c r="O37" s="45"/>
    </row>
    <row r="38" spans="1:15" s="75" customFormat="1" ht="12.75">
      <c r="A38" s="56" t="s">
        <v>61</v>
      </c>
      <c r="B38" s="56"/>
      <c r="C38" s="56"/>
      <c r="D38" s="56"/>
      <c r="E38" s="58" t="s">
        <v>0</v>
      </c>
      <c r="F38" s="65">
        <f>SUM(F30:F37)</f>
        <v>7</v>
      </c>
      <c r="G38" s="65">
        <f>SUM(G30:G37)</f>
        <v>16</v>
      </c>
      <c r="H38" s="65" t="s">
        <v>68</v>
      </c>
      <c r="I38" s="65">
        <f>SUM(I30:I37)</f>
        <v>105</v>
      </c>
      <c r="J38" s="65">
        <f>SUM(J30:J37)</f>
        <v>240</v>
      </c>
      <c r="K38" s="65">
        <f>SUM(K30:K37)</f>
        <v>345</v>
      </c>
      <c r="L38" s="65">
        <f>SUM(L30:L37)</f>
        <v>23</v>
      </c>
      <c r="M38" s="65"/>
      <c r="N38" s="42"/>
      <c r="O38" s="43"/>
    </row>
    <row r="39" spans="1:15" s="24" customFormat="1" ht="12.75">
      <c r="A39" s="72" t="s">
        <v>61</v>
      </c>
      <c r="B39" s="72" t="s">
        <v>92</v>
      </c>
      <c r="C39" s="72">
        <v>1</v>
      </c>
      <c r="D39" s="72" t="s">
        <v>435</v>
      </c>
      <c r="E39" s="73" t="s">
        <v>80</v>
      </c>
      <c r="F39" s="74">
        <v>2</v>
      </c>
      <c r="G39" s="74">
        <v>2</v>
      </c>
      <c r="H39" s="74">
        <v>15</v>
      </c>
      <c r="I39" s="74">
        <f>F39*H39</f>
        <v>30</v>
      </c>
      <c r="J39" s="74">
        <f>G39*H39</f>
        <v>30</v>
      </c>
      <c r="K39" s="74">
        <f>SUM(I39:J39)</f>
        <v>60</v>
      </c>
      <c r="L39" s="74">
        <v>4</v>
      </c>
      <c r="M39" s="74" t="s">
        <v>93</v>
      </c>
      <c r="N39" s="45"/>
      <c r="O39" s="45"/>
    </row>
    <row r="40" spans="1:15" s="24" customFormat="1" ht="12.75">
      <c r="A40" s="37" t="s">
        <v>61</v>
      </c>
      <c r="B40" s="37" t="s">
        <v>92</v>
      </c>
      <c r="C40" s="37">
        <v>2</v>
      </c>
      <c r="D40" s="37" t="s">
        <v>439</v>
      </c>
      <c r="E40" s="23" t="s">
        <v>49</v>
      </c>
      <c r="F40" s="32">
        <v>2</v>
      </c>
      <c r="G40" s="32">
        <v>2</v>
      </c>
      <c r="H40" s="32">
        <v>15</v>
      </c>
      <c r="I40" s="32">
        <f>F40*H40</f>
        <v>30</v>
      </c>
      <c r="J40" s="32">
        <f>G40*H40</f>
        <v>30</v>
      </c>
      <c r="K40" s="32">
        <f>SUM(I40:J40)</f>
        <v>60</v>
      </c>
      <c r="L40" s="32">
        <v>4</v>
      </c>
      <c r="M40" s="32" t="s">
        <v>93</v>
      </c>
      <c r="N40" s="20" t="s">
        <v>70</v>
      </c>
      <c r="O40" s="21" t="s">
        <v>80</v>
      </c>
    </row>
    <row r="41" spans="1:15" s="24" customFormat="1" ht="12.75">
      <c r="A41" s="37" t="s">
        <v>61</v>
      </c>
      <c r="B41" s="37" t="s">
        <v>94</v>
      </c>
      <c r="C41" s="37">
        <v>3</v>
      </c>
      <c r="D41" s="55" t="s">
        <v>294</v>
      </c>
      <c r="E41" s="23" t="s">
        <v>157</v>
      </c>
      <c r="F41" s="32">
        <v>0</v>
      </c>
      <c r="G41" s="32">
        <v>4</v>
      </c>
      <c r="H41" s="32">
        <v>15</v>
      </c>
      <c r="I41" s="32">
        <f>F41*H41</f>
        <v>0</v>
      </c>
      <c r="J41" s="32">
        <f>G41*H41</f>
        <v>60</v>
      </c>
      <c r="K41" s="32">
        <f>SUM(I41:J41)</f>
        <v>60</v>
      </c>
      <c r="L41" s="32">
        <v>4</v>
      </c>
      <c r="M41" s="32" t="s">
        <v>20</v>
      </c>
      <c r="N41" s="45"/>
      <c r="O41" s="45"/>
    </row>
    <row r="42" spans="1:15" s="24" customFormat="1" ht="12.75">
      <c r="A42" s="70" t="s">
        <v>61</v>
      </c>
      <c r="B42" s="70" t="s">
        <v>94</v>
      </c>
      <c r="C42" s="70">
        <v>4</v>
      </c>
      <c r="D42" s="79" t="s">
        <v>295</v>
      </c>
      <c r="E42" s="76" t="s">
        <v>159</v>
      </c>
      <c r="F42" s="38">
        <v>1</v>
      </c>
      <c r="G42" s="38">
        <v>2</v>
      </c>
      <c r="H42" s="38">
        <v>15</v>
      </c>
      <c r="I42" s="38">
        <f>F42*H42</f>
        <v>15</v>
      </c>
      <c r="J42" s="38">
        <f>G42*H42</f>
        <v>30</v>
      </c>
      <c r="K42" s="38">
        <f>SUM(I42:J42)</f>
        <v>45</v>
      </c>
      <c r="L42" s="38">
        <v>3</v>
      </c>
      <c r="M42" s="38" t="s">
        <v>93</v>
      </c>
      <c r="N42" s="27" t="s">
        <v>294</v>
      </c>
      <c r="O42" s="21" t="s">
        <v>157</v>
      </c>
    </row>
    <row r="43" spans="1:15" s="75" customFormat="1" ht="12.75">
      <c r="A43" s="56" t="s">
        <v>61</v>
      </c>
      <c r="B43" s="56"/>
      <c r="C43" s="56"/>
      <c r="D43" s="56"/>
      <c r="E43" s="58" t="s">
        <v>4</v>
      </c>
      <c r="F43" s="65">
        <f>SUM(F39:F42)</f>
        <v>5</v>
      </c>
      <c r="G43" s="65">
        <f>SUM(G39:G42)</f>
        <v>10</v>
      </c>
      <c r="H43" s="65" t="s">
        <v>68</v>
      </c>
      <c r="I43" s="65">
        <f>SUM(I39:I42)</f>
        <v>75</v>
      </c>
      <c r="J43" s="65">
        <f>SUM(J39:J42)</f>
        <v>150</v>
      </c>
      <c r="K43" s="65">
        <f>SUM(K39:K42)</f>
        <v>225</v>
      </c>
      <c r="L43" s="65">
        <f>SUM(L39:L42)</f>
        <v>15</v>
      </c>
      <c r="M43" s="65"/>
      <c r="N43" s="42"/>
      <c r="O43" s="43"/>
    </row>
    <row r="44" spans="1:15" s="24" customFormat="1" ht="12.75">
      <c r="A44" s="72" t="s">
        <v>61</v>
      </c>
      <c r="B44" s="72" t="s">
        <v>92</v>
      </c>
      <c r="C44" s="72">
        <v>1</v>
      </c>
      <c r="D44" s="72" t="s">
        <v>69</v>
      </c>
      <c r="E44" s="73" t="s">
        <v>15</v>
      </c>
      <c r="F44" s="74">
        <v>1</v>
      </c>
      <c r="G44" s="74">
        <v>2</v>
      </c>
      <c r="H44" s="74">
        <v>15</v>
      </c>
      <c r="I44" s="74">
        <f>F44*H44</f>
        <v>15</v>
      </c>
      <c r="J44" s="74">
        <f>G44*H44</f>
        <v>30</v>
      </c>
      <c r="K44" s="74">
        <f>SUM(I44:J44)</f>
        <v>45</v>
      </c>
      <c r="L44" s="74">
        <v>3</v>
      </c>
      <c r="M44" s="74" t="s">
        <v>93</v>
      </c>
      <c r="N44" s="45"/>
      <c r="O44" s="45"/>
    </row>
    <row r="45" spans="1:15" s="24" customFormat="1" ht="12.75">
      <c r="A45" s="37" t="s">
        <v>61</v>
      </c>
      <c r="B45" s="37" t="s">
        <v>92</v>
      </c>
      <c r="C45" s="37">
        <v>2</v>
      </c>
      <c r="D45" s="37" t="s">
        <v>5</v>
      </c>
      <c r="E45" s="23" t="s">
        <v>71</v>
      </c>
      <c r="F45" s="32">
        <v>1</v>
      </c>
      <c r="G45" s="32">
        <v>2</v>
      </c>
      <c r="H45" s="32">
        <v>15</v>
      </c>
      <c r="I45" s="32">
        <f>F45*H45</f>
        <v>15</v>
      </c>
      <c r="J45" s="32">
        <f>G45*H45</f>
        <v>30</v>
      </c>
      <c r="K45" s="32">
        <f>SUM(I45:J45)</f>
        <v>45</v>
      </c>
      <c r="L45" s="32">
        <v>3</v>
      </c>
      <c r="M45" s="32" t="s">
        <v>93</v>
      </c>
      <c r="N45" s="20" t="s">
        <v>69</v>
      </c>
      <c r="O45" s="21" t="s">
        <v>15</v>
      </c>
    </row>
    <row r="46" spans="1:15" s="24" customFormat="1" ht="12.75">
      <c r="A46" s="37" t="s">
        <v>61</v>
      </c>
      <c r="B46" s="37" t="s">
        <v>94</v>
      </c>
      <c r="C46" s="37">
        <v>3</v>
      </c>
      <c r="D46" s="55" t="s">
        <v>296</v>
      </c>
      <c r="E46" s="23" t="s">
        <v>161</v>
      </c>
      <c r="F46" s="32">
        <v>2</v>
      </c>
      <c r="G46" s="32">
        <v>2</v>
      </c>
      <c r="H46" s="32">
        <v>15</v>
      </c>
      <c r="I46" s="32">
        <f>F46*H46</f>
        <v>30</v>
      </c>
      <c r="J46" s="32">
        <f>G46*H46</f>
        <v>30</v>
      </c>
      <c r="K46" s="32">
        <f>SUM(I46:J46)</f>
        <v>60</v>
      </c>
      <c r="L46" s="32">
        <v>4</v>
      </c>
      <c r="M46" s="32" t="s">
        <v>93</v>
      </c>
      <c r="N46" s="45"/>
      <c r="O46" s="45"/>
    </row>
    <row r="47" spans="1:15" s="24" customFormat="1" ht="12.75">
      <c r="A47" s="70" t="s">
        <v>61</v>
      </c>
      <c r="B47" s="70" t="s">
        <v>96</v>
      </c>
      <c r="C47" s="70">
        <v>7</v>
      </c>
      <c r="D47" s="79" t="s">
        <v>297</v>
      </c>
      <c r="E47" s="76" t="s">
        <v>6</v>
      </c>
      <c r="F47" s="38">
        <v>1</v>
      </c>
      <c r="G47" s="38">
        <v>1</v>
      </c>
      <c r="H47" s="38">
        <v>15</v>
      </c>
      <c r="I47" s="38">
        <f>F47*H47</f>
        <v>15</v>
      </c>
      <c r="J47" s="38">
        <f>G47*H47</f>
        <v>15</v>
      </c>
      <c r="K47" s="38">
        <f>SUM(I47:J47)</f>
        <v>30</v>
      </c>
      <c r="L47" s="38">
        <v>2</v>
      </c>
      <c r="M47" s="38" t="s">
        <v>93</v>
      </c>
      <c r="N47" s="45"/>
      <c r="O47" s="45"/>
    </row>
    <row r="48" spans="1:15" s="75" customFormat="1" ht="12.75">
      <c r="A48" s="56" t="s">
        <v>61</v>
      </c>
      <c r="B48" s="56"/>
      <c r="C48" s="56"/>
      <c r="D48" s="56"/>
      <c r="E48" s="58" t="s">
        <v>7</v>
      </c>
      <c r="F48" s="65">
        <f>SUM(F44:F47)</f>
        <v>5</v>
      </c>
      <c r="G48" s="65">
        <f>SUM(G44:G47)</f>
        <v>7</v>
      </c>
      <c r="H48" s="65" t="s">
        <v>68</v>
      </c>
      <c r="I48" s="65">
        <f>SUM(I44:I47)</f>
        <v>75</v>
      </c>
      <c r="J48" s="65">
        <f>SUM(J44:J47)</f>
        <v>105</v>
      </c>
      <c r="K48" s="65">
        <f>SUM(K44:K47)</f>
        <v>180</v>
      </c>
      <c r="L48" s="65">
        <f>SUM(L44:L47)</f>
        <v>12</v>
      </c>
      <c r="M48" s="65"/>
      <c r="N48" s="42"/>
      <c r="O48" s="43"/>
    </row>
    <row r="49" spans="1:15" s="24" customFormat="1" ht="12.75">
      <c r="A49" s="72" t="s">
        <v>61</v>
      </c>
      <c r="B49" s="72" t="s">
        <v>92</v>
      </c>
      <c r="C49" s="72">
        <v>1</v>
      </c>
      <c r="D49" s="77" t="s">
        <v>298</v>
      </c>
      <c r="E49" s="73" t="s">
        <v>211</v>
      </c>
      <c r="F49" s="74">
        <v>0</v>
      </c>
      <c r="G49" s="74">
        <v>2</v>
      </c>
      <c r="H49" s="74">
        <v>15</v>
      </c>
      <c r="I49" s="74">
        <f>F49*H49</f>
        <v>0</v>
      </c>
      <c r="J49" s="74">
        <f>G49*H49</f>
        <v>30</v>
      </c>
      <c r="K49" s="74">
        <f>SUM(I49:J49)</f>
        <v>30</v>
      </c>
      <c r="L49" s="74">
        <v>2</v>
      </c>
      <c r="M49" s="74" t="s">
        <v>20</v>
      </c>
      <c r="N49" s="21"/>
      <c r="O49" s="45"/>
    </row>
    <row r="50" spans="1:15" s="24" customFormat="1" ht="12.75">
      <c r="A50" s="37" t="s">
        <v>61</v>
      </c>
      <c r="B50" s="37" t="s">
        <v>252</v>
      </c>
      <c r="C50" s="37">
        <v>2</v>
      </c>
      <c r="D50" s="55" t="s">
        <v>299</v>
      </c>
      <c r="E50" s="23" t="s">
        <v>52</v>
      </c>
      <c r="F50" s="32">
        <v>0</v>
      </c>
      <c r="G50" s="32">
        <v>4</v>
      </c>
      <c r="H50" s="32">
        <v>15</v>
      </c>
      <c r="I50" s="32">
        <f>F50*H50</f>
        <v>0</v>
      </c>
      <c r="J50" s="32">
        <f>G50*H50</f>
        <v>60</v>
      </c>
      <c r="K50" s="32">
        <f>SUM(I50:J50)</f>
        <v>60</v>
      </c>
      <c r="L50" s="32">
        <v>4</v>
      </c>
      <c r="M50" s="32" t="s">
        <v>20</v>
      </c>
      <c r="N50" s="27" t="s">
        <v>298</v>
      </c>
      <c r="O50" s="21" t="s">
        <v>211</v>
      </c>
    </row>
    <row r="51" spans="1:15" s="24" customFormat="1" ht="12.75">
      <c r="A51" s="70" t="s">
        <v>61</v>
      </c>
      <c r="B51" s="70" t="s">
        <v>254</v>
      </c>
      <c r="C51" s="70">
        <v>3</v>
      </c>
      <c r="D51" s="79" t="s">
        <v>300</v>
      </c>
      <c r="E51" s="76" t="s">
        <v>194</v>
      </c>
      <c r="F51" s="38">
        <v>2</v>
      </c>
      <c r="G51" s="38">
        <v>2</v>
      </c>
      <c r="H51" s="38">
        <v>15</v>
      </c>
      <c r="I51" s="38">
        <f>F51*H51</f>
        <v>30</v>
      </c>
      <c r="J51" s="38">
        <f>G51*H51</f>
        <v>30</v>
      </c>
      <c r="K51" s="38">
        <f>SUM(I51:J51)</f>
        <v>60</v>
      </c>
      <c r="L51" s="38">
        <v>4</v>
      </c>
      <c r="M51" s="38" t="s">
        <v>93</v>
      </c>
      <c r="N51" s="45"/>
      <c r="O51" s="45"/>
    </row>
    <row r="52" spans="1:15" s="75" customFormat="1" ht="12.75">
      <c r="A52" s="56" t="s">
        <v>61</v>
      </c>
      <c r="B52" s="56"/>
      <c r="C52" s="56"/>
      <c r="D52" s="56"/>
      <c r="E52" s="58" t="s">
        <v>8</v>
      </c>
      <c r="F52" s="65">
        <f>SUM(F49:F51)</f>
        <v>2</v>
      </c>
      <c r="G52" s="65">
        <f>SUM(G49:G51)</f>
        <v>8</v>
      </c>
      <c r="H52" s="65" t="s">
        <v>68</v>
      </c>
      <c r="I52" s="65">
        <f>SUM(I49:I51)</f>
        <v>30</v>
      </c>
      <c r="J52" s="65">
        <f>SUM(J49:J51)</f>
        <v>120</v>
      </c>
      <c r="K52" s="65">
        <f>SUM(K49:K51)</f>
        <v>150</v>
      </c>
      <c r="L52" s="65">
        <f>SUM(L49:L51)</f>
        <v>10</v>
      </c>
      <c r="M52" s="65"/>
      <c r="N52" s="42"/>
      <c r="O52" s="43"/>
    </row>
    <row r="53" spans="1:15" s="24" customFormat="1" ht="12.75">
      <c r="A53" s="72" t="s">
        <v>61</v>
      </c>
      <c r="B53" s="72" t="s">
        <v>92</v>
      </c>
      <c r="C53" s="72">
        <v>1</v>
      </c>
      <c r="D53" s="77" t="s">
        <v>301</v>
      </c>
      <c r="E53" s="73" t="s">
        <v>248</v>
      </c>
      <c r="F53" s="74">
        <v>2</v>
      </c>
      <c r="G53" s="74">
        <v>2</v>
      </c>
      <c r="H53" s="74">
        <v>15</v>
      </c>
      <c r="I53" s="74">
        <f>F53*H53</f>
        <v>30</v>
      </c>
      <c r="J53" s="74">
        <f>G53*H53</f>
        <v>30</v>
      </c>
      <c r="K53" s="74">
        <f>SUM(I53:J53)</f>
        <v>60</v>
      </c>
      <c r="L53" s="74">
        <v>4</v>
      </c>
      <c r="M53" s="74" t="s">
        <v>20</v>
      </c>
      <c r="N53" s="21"/>
      <c r="O53" s="45"/>
    </row>
    <row r="54" spans="1:15" s="24" customFormat="1" ht="12.75">
      <c r="A54" s="37" t="s">
        <v>61</v>
      </c>
      <c r="B54" s="37" t="s">
        <v>252</v>
      </c>
      <c r="C54" s="37">
        <v>2</v>
      </c>
      <c r="D54" s="55" t="s">
        <v>302</v>
      </c>
      <c r="E54" s="23" t="s">
        <v>249</v>
      </c>
      <c r="F54" s="32">
        <v>0</v>
      </c>
      <c r="G54" s="32">
        <v>2</v>
      </c>
      <c r="H54" s="32">
        <v>15</v>
      </c>
      <c r="I54" s="32">
        <f>F54*H54</f>
        <v>0</v>
      </c>
      <c r="J54" s="32">
        <f>G54*H54</f>
        <v>30</v>
      </c>
      <c r="K54" s="32">
        <f>SUM(I54:J54)</f>
        <v>30</v>
      </c>
      <c r="L54" s="32">
        <v>2</v>
      </c>
      <c r="M54" s="32" t="s">
        <v>20</v>
      </c>
      <c r="N54" s="27" t="s">
        <v>301</v>
      </c>
      <c r="O54" s="21" t="s">
        <v>248</v>
      </c>
    </row>
    <row r="55" spans="1:15" s="24" customFormat="1" ht="12.75">
      <c r="A55" s="70" t="s">
        <v>61</v>
      </c>
      <c r="B55" s="70" t="s">
        <v>254</v>
      </c>
      <c r="C55" s="70">
        <v>3</v>
      </c>
      <c r="D55" s="79" t="s">
        <v>303</v>
      </c>
      <c r="E55" s="76" t="s">
        <v>250</v>
      </c>
      <c r="F55" s="38">
        <v>3</v>
      </c>
      <c r="G55" s="38">
        <v>1</v>
      </c>
      <c r="H55" s="38">
        <v>15</v>
      </c>
      <c r="I55" s="38">
        <f>F55*H55</f>
        <v>45</v>
      </c>
      <c r="J55" s="38">
        <f>G55*H55</f>
        <v>15</v>
      </c>
      <c r="K55" s="38">
        <f>SUM(I55:J55)</f>
        <v>60</v>
      </c>
      <c r="L55" s="38">
        <v>4</v>
      </c>
      <c r="M55" s="38" t="s">
        <v>93</v>
      </c>
      <c r="N55" s="45"/>
      <c r="O55" s="45"/>
    </row>
    <row r="56" spans="1:15" s="75" customFormat="1" ht="12.75">
      <c r="A56" s="56" t="s">
        <v>61</v>
      </c>
      <c r="B56" s="56"/>
      <c r="C56" s="56"/>
      <c r="D56" s="56"/>
      <c r="E56" s="58" t="s">
        <v>9</v>
      </c>
      <c r="F56" s="65">
        <f>SUM(F53:F55)</f>
        <v>5</v>
      </c>
      <c r="G56" s="65">
        <f>SUM(G53:G55)</f>
        <v>5</v>
      </c>
      <c r="H56" s="65" t="s">
        <v>68</v>
      </c>
      <c r="I56" s="65">
        <f>SUM(I53:I55)</f>
        <v>75</v>
      </c>
      <c r="J56" s="65">
        <f>SUM(J53:J55)</f>
        <v>75</v>
      </c>
      <c r="K56" s="65">
        <f>SUM(K53:K55)</f>
        <v>150</v>
      </c>
      <c r="L56" s="65">
        <f>SUM(L53:L55)</f>
        <v>10</v>
      </c>
      <c r="M56" s="65"/>
      <c r="N56" s="42"/>
      <c r="O56" s="43"/>
    </row>
    <row r="57" spans="1:15" s="24" customFormat="1" ht="12.75">
      <c r="A57" s="72" t="s">
        <v>61</v>
      </c>
      <c r="B57" s="72" t="s">
        <v>253</v>
      </c>
      <c r="C57" s="72">
        <v>5</v>
      </c>
      <c r="D57" s="77" t="s">
        <v>304</v>
      </c>
      <c r="E57" s="73" t="s">
        <v>218</v>
      </c>
      <c r="F57" s="74">
        <v>1</v>
      </c>
      <c r="G57" s="74">
        <v>2</v>
      </c>
      <c r="H57" s="74">
        <v>15</v>
      </c>
      <c r="I57" s="74">
        <f>F57*H57</f>
        <v>15</v>
      </c>
      <c r="J57" s="74">
        <f>G57*H57</f>
        <v>30</v>
      </c>
      <c r="K57" s="74">
        <f>SUM(I57:J57)</f>
        <v>45</v>
      </c>
      <c r="L57" s="74">
        <v>3</v>
      </c>
      <c r="M57" s="74" t="s">
        <v>20</v>
      </c>
      <c r="N57" s="45"/>
      <c r="O57" s="45"/>
    </row>
    <row r="58" spans="1:15" s="24" customFormat="1" ht="12.75">
      <c r="A58" s="70" t="s">
        <v>61</v>
      </c>
      <c r="B58" s="70" t="s">
        <v>253</v>
      </c>
      <c r="C58" s="70">
        <v>6</v>
      </c>
      <c r="D58" s="79" t="s">
        <v>305</v>
      </c>
      <c r="E58" s="76" t="s">
        <v>50</v>
      </c>
      <c r="F58" s="38">
        <v>2</v>
      </c>
      <c r="G58" s="38">
        <v>2</v>
      </c>
      <c r="H58" s="38">
        <v>15</v>
      </c>
      <c r="I58" s="38">
        <f>F58*H58</f>
        <v>30</v>
      </c>
      <c r="J58" s="38">
        <f>G58*H58</f>
        <v>30</v>
      </c>
      <c r="K58" s="38">
        <f>SUM(I58:J58)</f>
        <v>60</v>
      </c>
      <c r="L58" s="38">
        <v>4</v>
      </c>
      <c r="M58" s="38" t="s">
        <v>20</v>
      </c>
      <c r="N58" s="45"/>
      <c r="O58" s="45"/>
    </row>
    <row r="59" spans="1:15" s="75" customFormat="1" ht="12.75">
      <c r="A59" s="56" t="s">
        <v>61</v>
      </c>
      <c r="B59" s="56"/>
      <c r="C59" s="56"/>
      <c r="D59" s="56"/>
      <c r="E59" s="59" t="s">
        <v>10</v>
      </c>
      <c r="F59" s="65">
        <f>SUM(F57:F58)</f>
        <v>3</v>
      </c>
      <c r="G59" s="65">
        <f>SUM(G57:G58)</f>
        <v>4</v>
      </c>
      <c r="H59" s="65" t="s">
        <v>68</v>
      </c>
      <c r="I59" s="65">
        <f>SUM(I57:I58)</f>
        <v>45</v>
      </c>
      <c r="J59" s="65">
        <f>SUM(J57:J58)</f>
        <v>60</v>
      </c>
      <c r="K59" s="65">
        <f>SUM(K57:K58)</f>
        <v>105</v>
      </c>
      <c r="L59" s="65">
        <f>SUM(L57:L58)</f>
        <v>7</v>
      </c>
      <c r="M59" s="65"/>
      <c r="N59" s="42"/>
      <c r="O59" s="43"/>
    </row>
    <row r="60" spans="1:15" s="24" customFormat="1" ht="12.75">
      <c r="A60" s="72" t="s">
        <v>61</v>
      </c>
      <c r="B60" s="72" t="s">
        <v>92</v>
      </c>
      <c r="C60" s="72">
        <v>2</v>
      </c>
      <c r="D60" s="77" t="s">
        <v>306</v>
      </c>
      <c r="E60" s="73" t="s">
        <v>444</v>
      </c>
      <c r="F60" s="74">
        <v>0</v>
      </c>
      <c r="G60" s="74">
        <v>4</v>
      </c>
      <c r="H60" s="74">
        <v>15</v>
      </c>
      <c r="I60" s="74">
        <f>F60*H60</f>
        <v>0</v>
      </c>
      <c r="J60" s="74">
        <f>G60*H60</f>
        <v>60</v>
      </c>
      <c r="K60" s="74">
        <f>SUM(I60:J60)</f>
        <v>60</v>
      </c>
      <c r="L60" s="74">
        <v>4</v>
      </c>
      <c r="M60" s="74" t="s">
        <v>20</v>
      </c>
      <c r="N60" s="21"/>
      <c r="O60" s="45"/>
    </row>
    <row r="61" spans="1:15" s="24" customFormat="1" ht="12.75">
      <c r="A61" s="37" t="s">
        <v>61</v>
      </c>
      <c r="B61" s="37" t="s">
        <v>94</v>
      </c>
      <c r="C61" s="37">
        <v>3</v>
      </c>
      <c r="D61" s="55" t="s">
        <v>307</v>
      </c>
      <c r="E61" s="23" t="s">
        <v>217</v>
      </c>
      <c r="F61" s="32">
        <v>0</v>
      </c>
      <c r="G61" s="32">
        <v>4</v>
      </c>
      <c r="H61" s="32">
        <v>15</v>
      </c>
      <c r="I61" s="32">
        <f>F61*H61</f>
        <v>0</v>
      </c>
      <c r="J61" s="32">
        <f>G61*H61</f>
        <v>60</v>
      </c>
      <c r="K61" s="32">
        <f>SUM(I61:J61)</f>
        <v>60</v>
      </c>
      <c r="L61" s="32">
        <v>4</v>
      </c>
      <c r="M61" s="32" t="s">
        <v>20</v>
      </c>
      <c r="N61" s="27" t="s">
        <v>306</v>
      </c>
      <c r="O61" s="21" t="s">
        <v>444</v>
      </c>
    </row>
    <row r="62" spans="1:15" s="24" customFormat="1" ht="12.75">
      <c r="A62" s="70" t="s">
        <v>61</v>
      </c>
      <c r="B62" s="70" t="s">
        <v>252</v>
      </c>
      <c r="C62" s="70">
        <v>1</v>
      </c>
      <c r="D62" s="79" t="s">
        <v>308</v>
      </c>
      <c r="E62" s="76" t="s">
        <v>166</v>
      </c>
      <c r="F62" s="38">
        <v>2</v>
      </c>
      <c r="G62" s="38">
        <v>0</v>
      </c>
      <c r="H62" s="38">
        <v>15</v>
      </c>
      <c r="I62" s="38">
        <f>F62*H62</f>
        <v>30</v>
      </c>
      <c r="J62" s="38">
        <f>G62*H62</f>
        <v>0</v>
      </c>
      <c r="K62" s="38">
        <f>SUM(I62:J62)</f>
        <v>30</v>
      </c>
      <c r="L62" s="38">
        <v>2</v>
      </c>
      <c r="M62" s="38" t="s">
        <v>93</v>
      </c>
      <c r="N62" s="45"/>
      <c r="O62" s="45"/>
    </row>
    <row r="63" spans="1:15" s="75" customFormat="1" ht="12.75">
      <c r="A63" s="56" t="s">
        <v>61</v>
      </c>
      <c r="B63" s="56"/>
      <c r="C63" s="56"/>
      <c r="D63" s="56"/>
      <c r="E63" s="58" t="s">
        <v>11</v>
      </c>
      <c r="F63" s="65">
        <f>SUM(F60:F62)</f>
        <v>2</v>
      </c>
      <c r="G63" s="65">
        <f>SUM(G60:G62)</f>
        <v>8</v>
      </c>
      <c r="H63" s="65" t="s">
        <v>68</v>
      </c>
      <c r="I63" s="65">
        <f>SUM(I60:I62)</f>
        <v>30</v>
      </c>
      <c r="J63" s="65">
        <f>SUM(J60:J62)</f>
        <v>120</v>
      </c>
      <c r="K63" s="65">
        <f>SUM(K60:K62)</f>
        <v>150</v>
      </c>
      <c r="L63" s="65">
        <f>SUM(L60:L62)</f>
        <v>10</v>
      </c>
      <c r="M63" s="65"/>
      <c r="N63" s="42"/>
      <c r="O63" s="43"/>
    </row>
    <row r="64" spans="1:15" s="75" customFormat="1" ht="12.75">
      <c r="A64" s="60" t="s">
        <v>61</v>
      </c>
      <c r="B64" s="60"/>
      <c r="C64" s="60"/>
      <c r="D64" s="60"/>
      <c r="E64" s="58" t="s">
        <v>67</v>
      </c>
      <c r="F64" s="65" t="s">
        <v>68</v>
      </c>
      <c r="G64" s="65" t="s">
        <v>68</v>
      </c>
      <c r="H64" s="65" t="s">
        <v>68</v>
      </c>
      <c r="I64" s="66">
        <f>I63+I59+I56+I52+I48+I43+I38+I29+I26+I17+I11</f>
        <v>870</v>
      </c>
      <c r="J64" s="66">
        <f>J63+J59+J56+J52+J48+J43+J38+J29+J26+J17+J11</f>
        <v>1170</v>
      </c>
      <c r="K64" s="66">
        <f>K63+K59+K56+K52+K48+K43+K38+K29+K26+K17+K11</f>
        <v>2040</v>
      </c>
      <c r="L64" s="66">
        <f>L63+L59+L56+L52+L48+L43+L38+L29+L26+L17+L11</f>
        <v>136</v>
      </c>
      <c r="M64" s="66"/>
      <c r="N64" s="43"/>
      <c r="O64" s="43"/>
    </row>
    <row r="65" spans="1:15" s="24" customFormat="1" ht="12.75">
      <c r="A65" s="85" t="s">
        <v>61</v>
      </c>
      <c r="B65" s="85"/>
      <c r="C65" s="85"/>
      <c r="D65" s="85" t="s">
        <v>433</v>
      </c>
      <c r="E65" s="86" t="s">
        <v>265</v>
      </c>
      <c r="F65" s="39"/>
      <c r="G65" s="39"/>
      <c r="H65" s="39"/>
      <c r="I65" s="39"/>
      <c r="J65" s="39"/>
      <c r="K65" s="39"/>
      <c r="L65" s="39">
        <v>15</v>
      </c>
      <c r="M65" s="39" t="s">
        <v>191</v>
      </c>
      <c r="N65" s="45"/>
      <c r="O65" s="45"/>
    </row>
    <row r="66" spans="1:15" s="75" customFormat="1" ht="12.75">
      <c r="A66" s="56" t="s">
        <v>61</v>
      </c>
      <c r="B66" s="56"/>
      <c r="C66" s="56"/>
      <c r="D66" s="56"/>
      <c r="E66" s="58" t="s">
        <v>266</v>
      </c>
      <c r="F66" s="65"/>
      <c r="G66" s="65"/>
      <c r="H66" s="65"/>
      <c r="I66" s="65"/>
      <c r="J66" s="65"/>
      <c r="K66" s="65"/>
      <c r="L66" s="65">
        <v>12</v>
      </c>
      <c r="M66" s="65"/>
      <c r="N66" s="43"/>
      <c r="O66" s="43"/>
    </row>
    <row r="67" spans="1:15" s="75" customFormat="1" ht="12.75">
      <c r="A67" s="56" t="s">
        <v>61</v>
      </c>
      <c r="B67" s="56"/>
      <c r="C67" s="56"/>
      <c r="D67" s="56"/>
      <c r="E67" s="58" t="s">
        <v>263</v>
      </c>
      <c r="F67" s="65"/>
      <c r="G67" s="65"/>
      <c r="H67" s="65"/>
      <c r="I67" s="65"/>
      <c r="J67" s="65"/>
      <c r="K67" s="65"/>
      <c r="L67" s="65">
        <v>23</v>
      </c>
      <c r="M67" s="65"/>
      <c r="N67" s="43"/>
      <c r="O67" s="43"/>
    </row>
    <row r="68" spans="1:15" s="24" customFormat="1" ht="12.75">
      <c r="A68" s="72" t="s">
        <v>61</v>
      </c>
      <c r="B68" s="87" t="s">
        <v>92</v>
      </c>
      <c r="C68" s="87">
        <v>2</v>
      </c>
      <c r="D68" s="72" t="s">
        <v>325</v>
      </c>
      <c r="E68" s="88" t="s">
        <v>237</v>
      </c>
      <c r="F68" s="74"/>
      <c r="G68" s="74"/>
      <c r="H68" s="74"/>
      <c r="I68" s="74">
        <v>0</v>
      </c>
      <c r="J68" s="74">
        <v>15</v>
      </c>
      <c r="K68" s="74">
        <f>SUM(I68:J68)</f>
        <v>15</v>
      </c>
      <c r="L68" s="74">
        <v>2</v>
      </c>
      <c r="M68" s="74" t="s">
        <v>20</v>
      </c>
      <c r="N68" s="45"/>
      <c r="O68" s="52" t="s">
        <v>132</v>
      </c>
    </row>
    <row r="69" spans="1:15" s="34" customFormat="1" ht="12.75">
      <c r="A69" s="37" t="s">
        <v>61</v>
      </c>
      <c r="B69" s="14" t="s">
        <v>94</v>
      </c>
      <c r="C69" s="14">
        <v>3</v>
      </c>
      <c r="D69" s="37" t="s">
        <v>326</v>
      </c>
      <c r="E69" s="16" t="s">
        <v>238</v>
      </c>
      <c r="F69" s="32"/>
      <c r="G69" s="32"/>
      <c r="H69" s="32"/>
      <c r="I69" s="74">
        <v>0</v>
      </c>
      <c r="J69" s="32">
        <v>15</v>
      </c>
      <c r="K69" s="32">
        <f aca="true" t="shared" si="9" ref="K69:K90">SUM(I69:J69)</f>
        <v>15</v>
      </c>
      <c r="L69" s="32">
        <v>2</v>
      </c>
      <c r="M69" s="32" t="s">
        <v>20</v>
      </c>
      <c r="N69" s="51"/>
      <c r="O69" s="52" t="s">
        <v>237</v>
      </c>
    </row>
    <row r="70" spans="1:15" s="34" customFormat="1" ht="12.75">
      <c r="A70" s="37" t="s">
        <v>61</v>
      </c>
      <c r="B70" s="14" t="s">
        <v>94</v>
      </c>
      <c r="C70" s="14">
        <v>4</v>
      </c>
      <c r="D70" s="37" t="s">
        <v>327</v>
      </c>
      <c r="E70" s="16" t="s">
        <v>213</v>
      </c>
      <c r="F70" s="32"/>
      <c r="G70" s="32"/>
      <c r="H70" s="32"/>
      <c r="I70" s="74">
        <v>0</v>
      </c>
      <c r="J70" s="32">
        <v>30</v>
      </c>
      <c r="K70" s="32">
        <f t="shared" si="9"/>
        <v>30</v>
      </c>
      <c r="L70" s="32">
        <v>3</v>
      </c>
      <c r="M70" s="32" t="s">
        <v>20</v>
      </c>
      <c r="N70" s="33"/>
      <c r="O70" s="28" t="s">
        <v>238</v>
      </c>
    </row>
    <row r="71" spans="1:15" s="34" customFormat="1" ht="12.75">
      <c r="A71" s="37" t="s">
        <v>61</v>
      </c>
      <c r="B71" s="14" t="s">
        <v>95</v>
      </c>
      <c r="C71" s="14">
        <v>5</v>
      </c>
      <c r="D71" s="37" t="s">
        <v>328</v>
      </c>
      <c r="E71" s="16" t="s">
        <v>214</v>
      </c>
      <c r="F71" s="32"/>
      <c r="G71" s="32"/>
      <c r="H71" s="32"/>
      <c r="I71" s="74">
        <v>0</v>
      </c>
      <c r="J71" s="32">
        <v>30</v>
      </c>
      <c r="K71" s="32">
        <f t="shared" si="9"/>
        <v>30</v>
      </c>
      <c r="L71" s="32">
        <v>3</v>
      </c>
      <c r="M71" s="32" t="s">
        <v>20</v>
      </c>
      <c r="N71" s="33"/>
      <c r="O71" s="28" t="s">
        <v>64</v>
      </c>
    </row>
    <row r="72" spans="1:15" s="34" customFormat="1" ht="12.75">
      <c r="A72" s="37" t="s">
        <v>61</v>
      </c>
      <c r="B72" s="14" t="s">
        <v>96</v>
      </c>
      <c r="C72" s="14">
        <v>7</v>
      </c>
      <c r="D72" s="37" t="s">
        <v>329</v>
      </c>
      <c r="E72" s="16" t="s">
        <v>185</v>
      </c>
      <c r="F72" s="32"/>
      <c r="G72" s="32"/>
      <c r="H72" s="32"/>
      <c r="I72" s="74">
        <v>0</v>
      </c>
      <c r="J72" s="32">
        <v>80</v>
      </c>
      <c r="K72" s="32">
        <f t="shared" si="9"/>
        <v>80</v>
      </c>
      <c r="L72" s="32">
        <v>3</v>
      </c>
      <c r="M72" s="32" t="s">
        <v>20</v>
      </c>
      <c r="N72" s="33"/>
      <c r="O72" s="52" t="s">
        <v>262</v>
      </c>
    </row>
    <row r="73" spans="1:15" s="34" customFormat="1" ht="12.75">
      <c r="A73" s="37" t="s">
        <v>61</v>
      </c>
      <c r="B73" s="14" t="s">
        <v>96</v>
      </c>
      <c r="C73" s="14">
        <v>8</v>
      </c>
      <c r="D73" s="37" t="s">
        <v>330</v>
      </c>
      <c r="E73" s="16" t="s">
        <v>186</v>
      </c>
      <c r="F73" s="32"/>
      <c r="G73" s="32"/>
      <c r="H73" s="32"/>
      <c r="I73" s="74">
        <v>0</v>
      </c>
      <c r="J73" s="32">
        <v>80</v>
      </c>
      <c r="K73" s="32">
        <f t="shared" si="9"/>
        <v>80</v>
      </c>
      <c r="L73" s="32">
        <v>3</v>
      </c>
      <c r="M73" s="32" t="s">
        <v>20</v>
      </c>
      <c r="N73" s="33"/>
      <c r="O73" s="28" t="s">
        <v>185</v>
      </c>
    </row>
    <row r="74" spans="1:15" s="34" customFormat="1" ht="12.75">
      <c r="A74" s="37" t="s">
        <v>61</v>
      </c>
      <c r="B74" s="14" t="s">
        <v>94</v>
      </c>
      <c r="C74" s="14">
        <v>3</v>
      </c>
      <c r="D74" s="37" t="s">
        <v>331</v>
      </c>
      <c r="E74" s="16" t="s">
        <v>257</v>
      </c>
      <c r="F74" s="32"/>
      <c r="G74" s="32"/>
      <c r="H74" s="32"/>
      <c r="I74" s="74">
        <v>0</v>
      </c>
      <c r="J74" s="32">
        <v>1</v>
      </c>
      <c r="K74" s="32">
        <f t="shared" si="9"/>
        <v>1</v>
      </c>
      <c r="L74" s="32">
        <v>0</v>
      </c>
      <c r="M74" s="32" t="s">
        <v>191</v>
      </c>
      <c r="N74" s="33"/>
      <c r="O74" s="53"/>
    </row>
    <row r="75" spans="1:15" s="34" customFormat="1" ht="12.75">
      <c r="A75" s="37" t="s">
        <v>61</v>
      </c>
      <c r="B75" s="14" t="s">
        <v>94</v>
      </c>
      <c r="C75" s="14">
        <v>3</v>
      </c>
      <c r="D75" s="37" t="s">
        <v>332</v>
      </c>
      <c r="E75" s="16" t="s">
        <v>242</v>
      </c>
      <c r="F75" s="32"/>
      <c r="G75" s="32"/>
      <c r="H75" s="32"/>
      <c r="I75" s="74">
        <v>0</v>
      </c>
      <c r="J75" s="32">
        <v>2</v>
      </c>
      <c r="K75" s="32">
        <f t="shared" si="9"/>
        <v>2</v>
      </c>
      <c r="L75" s="32">
        <v>0</v>
      </c>
      <c r="M75" s="32" t="s">
        <v>191</v>
      </c>
      <c r="N75" s="33"/>
      <c r="O75" s="28"/>
    </row>
    <row r="76" spans="1:15" s="34" customFormat="1" ht="12.75">
      <c r="A76" s="37" t="s">
        <v>61</v>
      </c>
      <c r="B76" s="14" t="s">
        <v>94</v>
      </c>
      <c r="C76" s="14">
        <v>3</v>
      </c>
      <c r="D76" s="37" t="s">
        <v>333</v>
      </c>
      <c r="E76" s="16" t="s">
        <v>114</v>
      </c>
      <c r="F76" s="32"/>
      <c r="G76" s="32"/>
      <c r="H76" s="32"/>
      <c r="I76" s="74">
        <v>0</v>
      </c>
      <c r="J76" s="32">
        <v>2</v>
      </c>
      <c r="K76" s="32">
        <f t="shared" si="9"/>
        <v>2</v>
      </c>
      <c r="L76" s="32">
        <v>0</v>
      </c>
      <c r="M76" s="32" t="s">
        <v>191</v>
      </c>
      <c r="N76" s="33"/>
      <c r="O76" s="28"/>
    </row>
    <row r="77" spans="1:15" s="34" customFormat="1" ht="12.75">
      <c r="A77" s="37" t="s">
        <v>61</v>
      </c>
      <c r="B77" s="14" t="s">
        <v>94</v>
      </c>
      <c r="C77" s="14">
        <v>3</v>
      </c>
      <c r="D77" s="37" t="s">
        <v>334</v>
      </c>
      <c r="E77" s="16" t="s">
        <v>115</v>
      </c>
      <c r="F77" s="32"/>
      <c r="G77" s="32"/>
      <c r="H77" s="32"/>
      <c r="I77" s="74">
        <v>0</v>
      </c>
      <c r="J77" s="32">
        <v>2</v>
      </c>
      <c r="K77" s="32">
        <f t="shared" si="9"/>
        <v>2</v>
      </c>
      <c r="L77" s="32">
        <v>0</v>
      </c>
      <c r="M77" s="32" t="s">
        <v>191</v>
      </c>
      <c r="N77" s="33"/>
      <c r="O77" s="28"/>
    </row>
    <row r="78" spans="1:15" s="34" customFormat="1" ht="12.75">
      <c r="A78" s="37" t="s">
        <v>61</v>
      </c>
      <c r="B78" s="14" t="s">
        <v>94</v>
      </c>
      <c r="C78" s="14">
        <v>4</v>
      </c>
      <c r="D78" s="37" t="s">
        <v>335</v>
      </c>
      <c r="E78" s="16" t="s">
        <v>239</v>
      </c>
      <c r="F78" s="32"/>
      <c r="G78" s="32"/>
      <c r="H78" s="32"/>
      <c r="I78" s="74">
        <v>0</v>
      </c>
      <c r="J78" s="32">
        <v>2</v>
      </c>
      <c r="K78" s="32">
        <f t="shared" si="9"/>
        <v>2</v>
      </c>
      <c r="L78" s="32">
        <v>0</v>
      </c>
      <c r="M78" s="32" t="s">
        <v>191</v>
      </c>
      <c r="N78" s="33"/>
      <c r="O78" s="28"/>
    </row>
    <row r="79" spans="1:15" s="34" customFormat="1" ht="12.75">
      <c r="A79" s="37" t="s">
        <v>61</v>
      </c>
      <c r="B79" s="14" t="s">
        <v>94</v>
      </c>
      <c r="C79" s="14">
        <v>4</v>
      </c>
      <c r="D79" s="37" t="s">
        <v>336</v>
      </c>
      <c r="E79" s="16" t="s">
        <v>240</v>
      </c>
      <c r="F79" s="32"/>
      <c r="G79" s="32"/>
      <c r="H79" s="32"/>
      <c r="I79" s="74">
        <v>0</v>
      </c>
      <c r="J79" s="32">
        <v>2</v>
      </c>
      <c r="K79" s="32">
        <f t="shared" si="9"/>
        <v>2</v>
      </c>
      <c r="L79" s="32">
        <v>0</v>
      </c>
      <c r="M79" s="32" t="s">
        <v>191</v>
      </c>
      <c r="N79" s="33"/>
      <c r="O79" s="28"/>
    </row>
    <row r="80" spans="1:15" s="34" customFormat="1" ht="12.75">
      <c r="A80" s="37" t="s">
        <v>61</v>
      </c>
      <c r="B80" s="15" t="s">
        <v>94</v>
      </c>
      <c r="C80" s="15">
        <v>4</v>
      </c>
      <c r="D80" s="37" t="s">
        <v>337</v>
      </c>
      <c r="E80" s="16" t="s">
        <v>241</v>
      </c>
      <c r="F80" s="32"/>
      <c r="G80" s="32"/>
      <c r="H80" s="32"/>
      <c r="I80" s="74">
        <v>0</v>
      </c>
      <c r="J80" s="32">
        <v>2</v>
      </c>
      <c r="K80" s="32">
        <f t="shared" si="9"/>
        <v>2</v>
      </c>
      <c r="L80" s="32">
        <v>0</v>
      </c>
      <c r="M80" s="32" t="s">
        <v>191</v>
      </c>
      <c r="N80" s="33"/>
      <c r="O80" s="28"/>
    </row>
    <row r="81" spans="1:15" s="34" customFormat="1" ht="12.75">
      <c r="A81" s="37" t="s">
        <v>61</v>
      </c>
      <c r="B81" s="15" t="s">
        <v>94</v>
      </c>
      <c r="C81" s="15">
        <v>4</v>
      </c>
      <c r="D81" s="37" t="s">
        <v>338</v>
      </c>
      <c r="E81" s="16" t="s">
        <v>212</v>
      </c>
      <c r="F81" s="32"/>
      <c r="G81" s="32"/>
      <c r="H81" s="32"/>
      <c r="I81" s="74">
        <v>0</v>
      </c>
      <c r="J81" s="32">
        <v>50</v>
      </c>
      <c r="K81" s="32">
        <f t="shared" si="9"/>
        <v>50</v>
      </c>
      <c r="L81" s="32">
        <v>0</v>
      </c>
      <c r="M81" s="32" t="s">
        <v>20</v>
      </c>
      <c r="N81" s="33"/>
      <c r="O81" s="52" t="s">
        <v>195</v>
      </c>
    </row>
    <row r="82" spans="1:15" s="34" customFormat="1" ht="12.75">
      <c r="A82" s="37" t="s">
        <v>61</v>
      </c>
      <c r="B82" s="15" t="s">
        <v>95</v>
      </c>
      <c r="C82" s="15">
        <v>5</v>
      </c>
      <c r="D82" s="37" t="s">
        <v>339</v>
      </c>
      <c r="E82" s="16" t="s">
        <v>196</v>
      </c>
      <c r="F82" s="32"/>
      <c r="G82" s="32"/>
      <c r="H82" s="32"/>
      <c r="I82" s="74">
        <v>0</v>
      </c>
      <c r="J82" s="32">
        <v>50</v>
      </c>
      <c r="K82" s="32">
        <f t="shared" si="9"/>
        <v>50</v>
      </c>
      <c r="L82" s="32">
        <v>4</v>
      </c>
      <c r="M82" s="32" t="s">
        <v>20</v>
      </c>
      <c r="N82" s="33"/>
      <c r="O82" s="28" t="s">
        <v>243</v>
      </c>
    </row>
    <row r="83" spans="1:15" s="34" customFormat="1" ht="12.75">
      <c r="A83" s="37" t="s">
        <v>61</v>
      </c>
      <c r="B83" s="15" t="s">
        <v>95</v>
      </c>
      <c r="C83" s="15">
        <v>6</v>
      </c>
      <c r="D83" s="37" t="s">
        <v>340</v>
      </c>
      <c r="E83" s="16" t="s">
        <v>197</v>
      </c>
      <c r="F83" s="32"/>
      <c r="G83" s="32"/>
      <c r="H83" s="32"/>
      <c r="I83" s="74">
        <v>0</v>
      </c>
      <c r="J83" s="32">
        <v>40</v>
      </c>
      <c r="K83" s="32">
        <f t="shared" si="9"/>
        <v>40</v>
      </c>
      <c r="L83" s="32">
        <v>4</v>
      </c>
      <c r="M83" s="32" t="s">
        <v>20</v>
      </c>
      <c r="N83" s="33"/>
      <c r="O83" s="28" t="s">
        <v>244</v>
      </c>
    </row>
    <row r="84" spans="1:15" s="34" customFormat="1" ht="12.75">
      <c r="A84" s="37" t="s">
        <v>61</v>
      </c>
      <c r="B84" s="15" t="s">
        <v>96</v>
      </c>
      <c r="C84" s="15">
        <v>7</v>
      </c>
      <c r="D84" s="37" t="s">
        <v>341</v>
      </c>
      <c r="E84" s="16" t="s">
        <v>103</v>
      </c>
      <c r="F84" s="32"/>
      <c r="G84" s="32"/>
      <c r="H84" s="32"/>
      <c r="I84" s="74">
        <v>0</v>
      </c>
      <c r="J84" s="32">
        <v>40</v>
      </c>
      <c r="K84" s="32">
        <f t="shared" si="9"/>
        <v>40</v>
      </c>
      <c r="L84" s="32">
        <v>4</v>
      </c>
      <c r="M84" s="32" t="s">
        <v>20</v>
      </c>
      <c r="N84" s="33"/>
      <c r="O84" s="28" t="s">
        <v>450</v>
      </c>
    </row>
    <row r="85" spans="1:15" s="34" customFormat="1" ht="12.75">
      <c r="A85" s="37" t="s">
        <v>61</v>
      </c>
      <c r="B85" s="15" t="s">
        <v>94</v>
      </c>
      <c r="C85" s="15">
        <v>4</v>
      </c>
      <c r="D85" s="37" t="s">
        <v>342</v>
      </c>
      <c r="E85" s="35" t="s">
        <v>440</v>
      </c>
      <c r="F85" s="16"/>
      <c r="G85" s="16"/>
      <c r="H85" s="17"/>
      <c r="I85" s="74">
        <v>0</v>
      </c>
      <c r="J85" s="32">
        <v>3</v>
      </c>
      <c r="K85" s="32">
        <f t="shared" si="9"/>
        <v>3</v>
      </c>
      <c r="L85" s="32">
        <v>4</v>
      </c>
      <c r="M85" s="36" t="s">
        <v>191</v>
      </c>
      <c r="N85" s="33"/>
      <c r="O85" s="28"/>
    </row>
    <row r="86" spans="1:15" s="34" customFormat="1" ht="12.75">
      <c r="A86" s="37" t="s">
        <v>61</v>
      </c>
      <c r="B86" s="15" t="s">
        <v>95</v>
      </c>
      <c r="C86" s="15">
        <v>5</v>
      </c>
      <c r="D86" s="37" t="s">
        <v>343</v>
      </c>
      <c r="E86" s="35" t="s">
        <v>441</v>
      </c>
      <c r="F86" s="16"/>
      <c r="G86" s="16"/>
      <c r="H86" s="17"/>
      <c r="I86" s="74">
        <v>0</v>
      </c>
      <c r="J86" s="32">
        <v>3</v>
      </c>
      <c r="K86" s="32">
        <f t="shared" si="9"/>
        <v>3</v>
      </c>
      <c r="L86" s="32">
        <v>0</v>
      </c>
      <c r="M86" s="36" t="s">
        <v>191</v>
      </c>
      <c r="N86" s="33"/>
      <c r="O86" s="28" t="s">
        <v>53</v>
      </c>
    </row>
    <row r="87" spans="1:15" s="34" customFormat="1" ht="12.75">
      <c r="A87" s="37" t="s">
        <v>61</v>
      </c>
      <c r="B87" s="15" t="s">
        <v>95</v>
      </c>
      <c r="C87" s="15">
        <v>6</v>
      </c>
      <c r="D87" s="37" t="s">
        <v>344</v>
      </c>
      <c r="E87" s="35" t="s">
        <v>442</v>
      </c>
      <c r="F87" s="16"/>
      <c r="G87" s="16"/>
      <c r="H87" s="17"/>
      <c r="I87" s="74">
        <v>0</v>
      </c>
      <c r="J87" s="32">
        <v>3</v>
      </c>
      <c r="K87" s="32">
        <f t="shared" si="9"/>
        <v>3</v>
      </c>
      <c r="L87" s="32">
        <v>0</v>
      </c>
      <c r="M87" s="36" t="s">
        <v>191</v>
      </c>
      <c r="N87" s="33"/>
      <c r="O87" s="28" t="s">
        <v>54</v>
      </c>
    </row>
    <row r="88" spans="1:15" s="34" customFormat="1" ht="12.75">
      <c r="A88" s="37" t="s">
        <v>61</v>
      </c>
      <c r="B88" s="15" t="s">
        <v>96</v>
      </c>
      <c r="C88" s="15">
        <v>7</v>
      </c>
      <c r="D88" s="37" t="s">
        <v>352</v>
      </c>
      <c r="E88" s="16" t="s">
        <v>246</v>
      </c>
      <c r="F88" s="16"/>
      <c r="G88" s="16"/>
      <c r="H88" s="16"/>
      <c r="I88" s="74">
        <v>0</v>
      </c>
      <c r="J88" s="62">
        <v>20</v>
      </c>
      <c r="K88" s="62">
        <f t="shared" si="9"/>
        <v>20</v>
      </c>
      <c r="L88" s="16">
        <v>2</v>
      </c>
      <c r="M88" s="16" t="s">
        <v>20</v>
      </c>
      <c r="N88" s="33"/>
      <c r="O88" s="28"/>
    </row>
    <row r="89" spans="1:15" s="34" customFormat="1" ht="12.75">
      <c r="A89" s="37" t="s">
        <v>61</v>
      </c>
      <c r="B89" s="15" t="s">
        <v>96</v>
      </c>
      <c r="C89" s="15">
        <v>8</v>
      </c>
      <c r="D89" s="37" t="s">
        <v>353</v>
      </c>
      <c r="E89" s="16" t="s">
        <v>247</v>
      </c>
      <c r="F89" s="16"/>
      <c r="G89" s="16"/>
      <c r="H89" s="16"/>
      <c r="I89" s="74">
        <v>0</v>
      </c>
      <c r="J89" s="62">
        <v>20</v>
      </c>
      <c r="K89" s="62">
        <f t="shared" si="9"/>
        <v>20</v>
      </c>
      <c r="L89" s="16">
        <v>2</v>
      </c>
      <c r="M89" s="16" t="s">
        <v>20</v>
      </c>
      <c r="N89" s="33"/>
      <c r="O89" s="28" t="s">
        <v>102</v>
      </c>
    </row>
    <row r="90" spans="1:15" s="34" customFormat="1" ht="12.75">
      <c r="A90" s="70" t="s">
        <v>61</v>
      </c>
      <c r="B90" s="18" t="s">
        <v>96</v>
      </c>
      <c r="C90" s="18">
        <v>8</v>
      </c>
      <c r="D90" s="70" t="s">
        <v>354</v>
      </c>
      <c r="E90" s="89" t="s">
        <v>116</v>
      </c>
      <c r="F90" s="18"/>
      <c r="G90" s="18"/>
      <c r="H90" s="18"/>
      <c r="I90" s="74">
        <v>0</v>
      </c>
      <c r="J90" s="38">
        <v>3</v>
      </c>
      <c r="K90" s="38">
        <f t="shared" si="9"/>
        <v>3</v>
      </c>
      <c r="L90" s="38">
        <v>5</v>
      </c>
      <c r="M90" s="38" t="s">
        <v>93</v>
      </c>
      <c r="N90" s="33"/>
      <c r="O90" s="28"/>
    </row>
    <row r="91" spans="1:15" s="92" customFormat="1" ht="12.75">
      <c r="A91" s="56" t="s">
        <v>61</v>
      </c>
      <c r="B91" s="56"/>
      <c r="C91" s="56"/>
      <c r="D91" s="56"/>
      <c r="E91" s="58" t="s">
        <v>264</v>
      </c>
      <c r="F91" s="65"/>
      <c r="G91" s="65"/>
      <c r="H91" s="65"/>
      <c r="I91" s="65"/>
      <c r="J91" s="65"/>
      <c r="K91" s="65"/>
      <c r="L91" s="65">
        <v>41</v>
      </c>
      <c r="M91" s="65"/>
      <c r="N91" s="90"/>
      <c r="O91" s="91"/>
    </row>
    <row r="92" spans="1:15" s="34" customFormat="1" ht="12.75">
      <c r="A92" s="72" t="s">
        <v>61</v>
      </c>
      <c r="B92" s="72" t="s">
        <v>92</v>
      </c>
      <c r="C92" s="72">
        <v>1</v>
      </c>
      <c r="D92" s="77" t="s">
        <v>417</v>
      </c>
      <c r="E92" s="73" t="s">
        <v>48</v>
      </c>
      <c r="F92" s="80">
        <v>0</v>
      </c>
      <c r="G92" s="80">
        <v>3</v>
      </c>
      <c r="H92" s="80">
        <v>15</v>
      </c>
      <c r="I92" s="80">
        <v>0</v>
      </c>
      <c r="J92" s="80">
        <v>45</v>
      </c>
      <c r="K92" s="80">
        <v>45</v>
      </c>
      <c r="L92" s="80">
        <v>4</v>
      </c>
      <c r="M92" s="80" t="s">
        <v>20</v>
      </c>
      <c r="N92" s="33"/>
      <c r="O92" s="25"/>
    </row>
    <row r="93" spans="1:15" s="34" customFormat="1" ht="12.75">
      <c r="A93" s="37" t="s">
        <v>61</v>
      </c>
      <c r="B93" s="37" t="s">
        <v>92</v>
      </c>
      <c r="C93" s="37">
        <v>2</v>
      </c>
      <c r="D93" s="55" t="s">
        <v>418</v>
      </c>
      <c r="E93" s="23" t="s">
        <v>99</v>
      </c>
      <c r="F93" s="64">
        <v>0</v>
      </c>
      <c r="G93" s="64">
        <v>3</v>
      </c>
      <c r="H93" s="64">
        <v>15</v>
      </c>
      <c r="I93" s="64">
        <v>0</v>
      </c>
      <c r="J93" s="64">
        <v>45</v>
      </c>
      <c r="K93" s="64">
        <v>45</v>
      </c>
      <c r="L93" s="64">
        <v>4</v>
      </c>
      <c r="M93" s="64" t="s">
        <v>20</v>
      </c>
      <c r="N93" s="33"/>
      <c r="O93" s="25"/>
    </row>
    <row r="94" spans="1:15" s="34" customFormat="1" ht="12.75">
      <c r="A94" s="37" t="s">
        <v>61</v>
      </c>
      <c r="B94" s="37" t="s">
        <v>94</v>
      </c>
      <c r="C94" s="37">
        <v>3</v>
      </c>
      <c r="D94" s="55" t="s">
        <v>419</v>
      </c>
      <c r="E94" s="23" t="s">
        <v>101</v>
      </c>
      <c r="F94" s="64">
        <v>0</v>
      </c>
      <c r="G94" s="64">
        <v>3</v>
      </c>
      <c r="H94" s="64">
        <v>15</v>
      </c>
      <c r="I94" s="64">
        <v>0</v>
      </c>
      <c r="J94" s="64">
        <v>45</v>
      </c>
      <c r="K94" s="64">
        <v>45</v>
      </c>
      <c r="L94" s="64">
        <v>4</v>
      </c>
      <c r="M94" s="64" t="s">
        <v>20</v>
      </c>
      <c r="N94" s="33"/>
      <c r="O94" s="25"/>
    </row>
    <row r="95" spans="1:15" s="34" customFormat="1" ht="12.75">
      <c r="A95" s="37" t="s">
        <v>61</v>
      </c>
      <c r="B95" s="37" t="s">
        <v>94</v>
      </c>
      <c r="C95" s="37">
        <v>4</v>
      </c>
      <c r="D95" s="55" t="s">
        <v>420</v>
      </c>
      <c r="E95" s="23" t="s">
        <v>100</v>
      </c>
      <c r="F95" s="64">
        <v>0</v>
      </c>
      <c r="G95" s="64">
        <v>3</v>
      </c>
      <c r="H95" s="64">
        <v>15</v>
      </c>
      <c r="I95" s="64">
        <v>0</v>
      </c>
      <c r="J95" s="64">
        <v>45</v>
      </c>
      <c r="K95" s="64">
        <v>45</v>
      </c>
      <c r="L95" s="64">
        <v>4</v>
      </c>
      <c r="M95" s="64" t="s">
        <v>20</v>
      </c>
      <c r="N95" s="33"/>
      <c r="O95" s="25"/>
    </row>
    <row r="96" spans="1:15" s="34" customFormat="1" ht="12.75">
      <c r="A96" s="37" t="s">
        <v>61</v>
      </c>
      <c r="B96" s="37" t="s">
        <v>92</v>
      </c>
      <c r="C96" s="37">
        <v>1</v>
      </c>
      <c r="D96" s="55" t="s">
        <v>421</v>
      </c>
      <c r="E96" s="23" t="s">
        <v>120</v>
      </c>
      <c r="F96" s="32">
        <v>0</v>
      </c>
      <c r="G96" s="32">
        <v>2</v>
      </c>
      <c r="H96" s="32">
        <v>15</v>
      </c>
      <c r="I96" s="32">
        <v>0</v>
      </c>
      <c r="J96" s="32">
        <v>30</v>
      </c>
      <c r="K96" s="32">
        <v>30</v>
      </c>
      <c r="L96" s="67">
        <v>2</v>
      </c>
      <c r="M96" s="67" t="s">
        <v>20</v>
      </c>
      <c r="N96" s="33"/>
      <c r="O96" s="25"/>
    </row>
    <row r="97" spans="1:15" s="34" customFormat="1" ht="12.75">
      <c r="A97" s="37" t="s">
        <v>61</v>
      </c>
      <c r="B97" s="37" t="s">
        <v>92</v>
      </c>
      <c r="C97" s="37">
        <v>2</v>
      </c>
      <c r="D97" s="55" t="s">
        <v>422</v>
      </c>
      <c r="E97" s="23" t="s">
        <v>121</v>
      </c>
      <c r="F97" s="32">
        <v>0</v>
      </c>
      <c r="G97" s="32">
        <v>2</v>
      </c>
      <c r="H97" s="32">
        <v>15</v>
      </c>
      <c r="I97" s="32">
        <v>0</v>
      </c>
      <c r="J97" s="32">
        <v>30</v>
      </c>
      <c r="K97" s="32">
        <v>30</v>
      </c>
      <c r="L97" s="67">
        <v>2</v>
      </c>
      <c r="M97" s="67" t="s">
        <v>20</v>
      </c>
      <c r="N97" s="33"/>
      <c r="O97" s="25"/>
    </row>
    <row r="98" spans="1:15" s="34" customFormat="1" ht="12.75">
      <c r="A98" s="37" t="s">
        <v>61</v>
      </c>
      <c r="B98" s="37" t="s">
        <v>94</v>
      </c>
      <c r="C98" s="62">
        <v>3</v>
      </c>
      <c r="D98" s="55" t="s">
        <v>423</v>
      </c>
      <c r="E98" s="61" t="s">
        <v>229</v>
      </c>
      <c r="F98" s="64">
        <v>0</v>
      </c>
      <c r="G98" s="64">
        <v>4</v>
      </c>
      <c r="H98" s="64">
        <v>15</v>
      </c>
      <c r="I98" s="64">
        <v>0</v>
      </c>
      <c r="J98" s="64">
        <v>60</v>
      </c>
      <c r="K98" s="64">
        <v>60</v>
      </c>
      <c r="L98" s="64">
        <v>4</v>
      </c>
      <c r="M98" s="67" t="s">
        <v>20</v>
      </c>
      <c r="N98" s="33"/>
      <c r="O98" s="25"/>
    </row>
    <row r="99" spans="1:15" s="34" customFormat="1" ht="12.75">
      <c r="A99" s="37" t="s">
        <v>61</v>
      </c>
      <c r="B99" s="37" t="s">
        <v>92</v>
      </c>
      <c r="C99" s="37">
        <v>1</v>
      </c>
      <c r="D99" s="55" t="s">
        <v>424</v>
      </c>
      <c r="E99" s="23" t="s">
        <v>77</v>
      </c>
      <c r="F99" s="64">
        <v>3</v>
      </c>
      <c r="G99" s="64">
        <v>0</v>
      </c>
      <c r="H99" s="64">
        <v>15</v>
      </c>
      <c r="I99" s="64">
        <v>45</v>
      </c>
      <c r="J99" s="64">
        <v>0</v>
      </c>
      <c r="K99" s="64">
        <v>45</v>
      </c>
      <c r="L99" s="64">
        <v>3</v>
      </c>
      <c r="M99" s="64" t="s">
        <v>93</v>
      </c>
      <c r="N99" s="33"/>
      <c r="O99" s="25"/>
    </row>
    <row r="100" spans="1:15" s="34" customFormat="1" ht="12.75">
      <c r="A100" s="37" t="s">
        <v>61</v>
      </c>
      <c r="B100" s="37" t="s">
        <v>95</v>
      </c>
      <c r="C100" s="37">
        <v>6</v>
      </c>
      <c r="D100" s="55" t="s">
        <v>425</v>
      </c>
      <c r="E100" s="23" t="s">
        <v>56</v>
      </c>
      <c r="F100" s="64">
        <v>0</v>
      </c>
      <c r="G100" s="64">
        <v>4</v>
      </c>
      <c r="H100" s="64">
        <v>15</v>
      </c>
      <c r="I100" s="64">
        <v>0</v>
      </c>
      <c r="J100" s="64">
        <v>60</v>
      </c>
      <c r="K100" s="64">
        <v>60</v>
      </c>
      <c r="L100" s="64">
        <v>4</v>
      </c>
      <c r="M100" s="64" t="s">
        <v>20</v>
      </c>
      <c r="N100" s="33"/>
      <c r="O100" s="25"/>
    </row>
    <row r="101" spans="1:15" s="34" customFormat="1" ht="12.75">
      <c r="A101" s="37" t="s">
        <v>61</v>
      </c>
      <c r="B101" s="37" t="s">
        <v>96</v>
      </c>
      <c r="C101" s="37">
        <v>7</v>
      </c>
      <c r="D101" s="55" t="s">
        <v>426</v>
      </c>
      <c r="E101" s="23" t="s">
        <v>57</v>
      </c>
      <c r="F101" s="32">
        <v>0</v>
      </c>
      <c r="G101" s="32">
        <v>2</v>
      </c>
      <c r="H101" s="32">
        <v>15</v>
      </c>
      <c r="I101" s="32">
        <v>0</v>
      </c>
      <c r="J101" s="32">
        <v>30</v>
      </c>
      <c r="K101" s="32">
        <v>30</v>
      </c>
      <c r="L101" s="64">
        <v>2</v>
      </c>
      <c r="M101" s="67" t="s">
        <v>20</v>
      </c>
      <c r="N101" s="33"/>
      <c r="O101" s="25"/>
    </row>
    <row r="102" spans="1:15" s="34" customFormat="1" ht="12.75">
      <c r="A102" s="37" t="s">
        <v>61</v>
      </c>
      <c r="B102" s="37" t="s">
        <v>94</v>
      </c>
      <c r="C102" s="37">
        <v>4</v>
      </c>
      <c r="D102" s="55" t="s">
        <v>427</v>
      </c>
      <c r="E102" s="23" t="s">
        <v>14</v>
      </c>
      <c r="F102" s="64">
        <v>3</v>
      </c>
      <c r="G102" s="64">
        <v>0</v>
      </c>
      <c r="H102" s="64">
        <v>15</v>
      </c>
      <c r="I102" s="64">
        <v>45</v>
      </c>
      <c r="J102" s="64">
        <v>0</v>
      </c>
      <c r="K102" s="64">
        <v>45</v>
      </c>
      <c r="L102" s="64">
        <v>3</v>
      </c>
      <c r="M102" s="64" t="s">
        <v>93</v>
      </c>
      <c r="N102" s="33"/>
      <c r="O102" s="25"/>
    </row>
    <row r="103" spans="1:15" s="34" customFormat="1" ht="12.75">
      <c r="A103" s="70" t="s">
        <v>61</v>
      </c>
      <c r="B103" s="70" t="s">
        <v>95</v>
      </c>
      <c r="C103" s="70">
        <v>7</v>
      </c>
      <c r="D103" s="79" t="s">
        <v>428</v>
      </c>
      <c r="E103" s="76" t="s">
        <v>83</v>
      </c>
      <c r="F103" s="38" t="s">
        <v>68</v>
      </c>
      <c r="G103" s="38" t="s">
        <v>68</v>
      </c>
      <c r="H103" s="38" t="s">
        <v>68</v>
      </c>
      <c r="I103" s="38" t="s">
        <v>68</v>
      </c>
      <c r="J103" s="38" t="s">
        <v>68</v>
      </c>
      <c r="K103" s="38" t="s">
        <v>68</v>
      </c>
      <c r="L103" s="93">
        <v>0</v>
      </c>
      <c r="M103" s="93" t="s">
        <v>97</v>
      </c>
      <c r="N103" s="33"/>
      <c r="O103" s="25"/>
    </row>
    <row r="104" spans="1:15" s="92" customFormat="1" ht="12.75">
      <c r="A104" s="56" t="s">
        <v>61</v>
      </c>
      <c r="B104" s="56"/>
      <c r="C104" s="56"/>
      <c r="D104" s="56"/>
      <c r="E104" s="58" t="s">
        <v>98</v>
      </c>
      <c r="F104" s="65">
        <f>SUM(F92:F103)</f>
        <v>6</v>
      </c>
      <c r="G104" s="65">
        <f>SUM(G92:G103)</f>
        <v>26</v>
      </c>
      <c r="H104" s="65" t="s">
        <v>68</v>
      </c>
      <c r="I104" s="65">
        <v>90</v>
      </c>
      <c r="J104" s="65">
        <v>390</v>
      </c>
      <c r="K104" s="65">
        <v>480</v>
      </c>
      <c r="L104" s="128">
        <v>36</v>
      </c>
      <c r="M104" s="65"/>
      <c r="N104" s="90"/>
      <c r="O104" s="91"/>
    </row>
    <row r="105" spans="1:15" s="92" customFormat="1" ht="12.75">
      <c r="A105" s="134"/>
      <c r="B105" s="134"/>
      <c r="C105" s="134"/>
      <c r="D105" s="127"/>
      <c r="E105" s="58" t="s">
        <v>224</v>
      </c>
      <c r="F105" s="65" t="s">
        <v>68</v>
      </c>
      <c r="G105" s="65" t="s">
        <v>68</v>
      </c>
      <c r="H105" s="65" t="s">
        <v>68</v>
      </c>
      <c r="I105" s="68">
        <f>I64</f>
        <v>870</v>
      </c>
      <c r="J105" s="68">
        <f>J64+120</f>
        <v>1290</v>
      </c>
      <c r="K105" s="68">
        <f>SUM(I105:J105)</f>
        <v>2160</v>
      </c>
      <c r="L105" s="68">
        <f>L64+L65+L66+L67+L91+L104</f>
        <v>263</v>
      </c>
      <c r="M105" s="69"/>
      <c r="N105" s="90"/>
      <c r="O105" s="91"/>
    </row>
  </sheetData>
  <sheetProtection/>
  <mergeCells count="2">
    <mergeCell ref="A105:C105"/>
    <mergeCell ref="A1:O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M89"/>
  <sheetViews>
    <sheetView zoomScale="110" zoomScaleNormal="110" zoomScalePageLayoutView="0" workbookViewId="0" topLeftCell="A1">
      <selection activeCell="A81" sqref="A81:J81"/>
    </sheetView>
  </sheetViews>
  <sheetFormatPr defaultColWidth="9.00390625" defaultRowHeight="12.75"/>
  <cols>
    <col min="1" max="1" width="13.00390625" style="0" bestFit="1" customWidth="1"/>
    <col min="2" max="2" width="28.625" style="0" bestFit="1" customWidth="1"/>
    <col min="3" max="3" width="3.875" style="0" customWidth="1"/>
    <col min="4" max="4" width="2.75390625" style="0" customWidth="1"/>
    <col min="5" max="5" width="2.75390625" style="0" bestFit="1" customWidth="1"/>
    <col min="6" max="6" width="4.00390625" style="0" bestFit="1" customWidth="1"/>
    <col min="7" max="7" width="4.25390625" style="0" customWidth="1"/>
    <col min="8" max="8" width="4.125" style="0" customWidth="1"/>
    <col min="9" max="9" width="3.00390625" style="0" bestFit="1" customWidth="1"/>
    <col min="10" max="10" width="4.75390625" style="0" customWidth="1"/>
  </cols>
  <sheetData>
    <row r="1" spans="1:10" ht="81.75" customHeight="1">
      <c r="A1" s="140" t="s">
        <v>454</v>
      </c>
      <c r="B1" s="140"/>
      <c r="C1" s="140"/>
      <c r="D1" s="140"/>
      <c r="E1" s="140"/>
      <c r="F1" s="140"/>
      <c r="G1" s="140"/>
      <c r="H1" s="140"/>
      <c r="I1" s="140"/>
      <c r="J1" s="140"/>
    </row>
    <row r="2" spans="1:12" ht="55.5">
      <c r="A2" s="100" t="s">
        <v>117</v>
      </c>
      <c r="B2" s="101" t="s">
        <v>59</v>
      </c>
      <c r="C2" s="102" t="s">
        <v>73</v>
      </c>
      <c r="D2" s="102" t="s">
        <v>74</v>
      </c>
      <c r="E2" s="102" t="s">
        <v>87</v>
      </c>
      <c r="F2" s="102" t="s">
        <v>75</v>
      </c>
      <c r="G2" s="102" t="s">
        <v>76</v>
      </c>
      <c r="H2" s="102" t="s">
        <v>72</v>
      </c>
      <c r="I2" s="102" t="s">
        <v>46</v>
      </c>
      <c r="J2" s="103" t="s">
        <v>47</v>
      </c>
      <c r="K2" s="12"/>
      <c r="L2" s="12"/>
    </row>
    <row r="3" spans="1:12" ht="12.75">
      <c r="A3" s="141" t="s">
        <v>141</v>
      </c>
      <c r="B3" s="141"/>
      <c r="C3" s="141"/>
      <c r="D3" s="141"/>
      <c r="E3" s="141"/>
      <c r="F3" s="141"/>
      <c r="G3" s="141"/>
      <c r="H3" s="141"/>
      <c r="I3" s="141"/>
      <c r="J3" s="141"/>
      <c r="K3" s="12"/>
      <c r="L3" s="12"/>
    </row>
    <row r="4" spans="1:12" ht="12.75">
      <c r="A4" s="37" t="s">
        <v>355</v>
      </c>
      <c r="B4" s="96" t="s">
        <v>88</v>
      </c>
      <c r="C4" s="97">
        <v>3</v>
      </c>
      <c r="D4" s="97">
        <v>0</v>
      </c>
      <c r="E4" s="97">
        <v>15</v>
      </c>
      <c r="F4" s="97">
        <v>45</v>
      </c>
      <c r="G4" s="97">
        <v>0</v>
      </c>
      <c r="H4" s="97">
        <v>45</v>
      </c>
      <c r="I4" s="97">
        <v>3</v>
      </c>
      <c r="J4" s="97" t="s">
        <v>93</v>
      </c>
      <c r="K4" s="12"/>
      <c r="L4" s="12"/>
    </row>
    <row r="5" spans="1:12" ht="12.75">
      <c r="A5" s="37" t="s">
        <v>356</v>
      </c>
      <c r="B5" s="98" t="s">
        <v>19</v>
      </c>
      <c r="C5" s="97">
        <v>2</v>
      </c>
      <c r="D5" s="97">
        <v>2</v>
      </c>
      <c r="E5" s="97">
        <v>15</v>
      </c>
      <c r="F5" s="97">
        <v>30</v>
      </c>
      <c r="G5" s="97">
        <v>30</v>
      </c>
      <c r="H5" s="97">
        <v>60</v>
      </c>
      <c r="I5" s="97">
        <v>4</v>
      </c>
      <c r="J5" s="97" t="s">
        <v>20</v>
      </c>
      <c r="K5" s="12"/>
      <c r="L5" s="12"/>
    </row>
    <row r="6" spans="1:12" ht="12.75">
      <c r="A6" s="37" t="s">
        <v>357</v>
      </c>
      <c r="B6" s="98" t="s">
        <v>107</v>
      </c>
      <c r="C6" s="97">
        <v>2</v>
      </c>
      <c r="D6" s="97">
        <v>2</v>
      </c>
      <c r="E6" s="97">
        <v>15</v>
      </c>
      <c r="F6" s="97">
        <v>30</v>
      </c>
      <c r="G6" s="97">
        <v>30</v>
      </c>
      <c r="H6" s="97">
        <v>60</v>
      </c>
      <c r="I6" s="97">
        <v>4</v>
      </c>
      <c r="J6" s="97" t="s">
        <v>93</v>
      </c>
      <c r="K6" s="12"/>
      <c r="L6" s="12"/>
    </row>
    <row r="7" spans="1:12" ht="12.75">
      <c r="A7" s="37" t="s">
        <v>358</v>
      </c>
      <c r="B7" s="98" t="s">
        <v>143</v>
      </c>
      <c r="C7" s="97">
        <v>2</v>
      </c>
      <c r="D7" s="97">
        <v>2</v>
      </c>
      <c r="E7" s="97">
        <v>15</v>
      </c>
      <c r="F7" s="97">
        <v>30</v>
      </c>
      <c r="G7" s="97">
        <v>30</v>
      </c>
      <c r="H7" s="97">
        <v>60</v>
      </c>
      <c r="I7" s="97">
        <v>4</v>
      </c>
      <c r="J7" s="97" t="s">
        <v>20</v>
      </c>
      <c r="K7" s="12"/>
      <c r="L7" s="12"/>
    </row>
    <row r="8" spans="1:12" ht="12.75">
      <c r="A8" s="37" t="s">
        <v>359</v>
      </c>
      <c r="B8" s="98" t="s">
        <v>144</v>
      </c>
      <c r="C8" s="97">
        <v>2</v>
      </c>
      <c r="D8" s="97">
        <v>2</v>
      </c>
      <c r="E8" s="97">
        <v>15</v>
      </c>
      <c r="F8" s="97">
        <v>30</v>
      </c>
      <c r="G8" s="97">
        <v>30</v>
      </c>
      <c r="H8" s="97">
        <v>60</v>
      </c>
      <c r="I8" s="97">
        <v>4</v>
      </c>
      <c r="J8" s="97" t="s">
        <v>93</v>
      </c>
      <c r="K8" s="12"/>
      <c r="L8" s="12"/>
    </row>
    <row r="9" spans="1:12" ht="25.5">
      <c r="A9" s="37" t="s">
        <v>360</v>
      </c>
      <c r="B9" s="99" t="s">
        <v>142</v>
      </c>
      <c r="C9" s="97">
        <v>2</v>
      </c>
      <c r="D9" s="97">
        <v>2</v>
      </c>
      <c r="E9" s="97">
        <v>15</v>
      </c>
      <c r="F9" s="97">
        <v>30</v>
      </c>
      <c r="G9" s="97">
        <v>30</v>
      </c>
      <c r="H9" s="97">
        <v>60</v>
      </c>
      <c r="I9" s="97">
        <v>4</v>
      </c>
      <c r="J9" s="97" t="s">
        <v>93</v>
      </c>
      <c r="K9" s="12"/>
      <c r="L9" s="12"/>
    </row>
    <row r="10" spans="1:12" ht="25.5">
      <c r="A10" s="37" t="s">
        <v>361</v>
      </c>
      <c r="B10" s="99" t="s">
        <v>175</v>
      </c>
      <c r="C10" s="105"/>
      <c r="D10" s="105"/>
      <c r="E10" s="105"/>
      <c r="F10" s="105"/>
      <c r="G10" s="105"/>
      <c r="H10" s="97"/>
      <c r="I10" s="97"/>
      <c r="J10" s="105"/>
      <c r="K10" s="12"/>
      <c r="L10" s="12"/>
    </row>
    <row r="11" spans="1:10" s="113" customFormat="1" ht="12.75">
      <c r="A11" s="108"/>
      <c r="B11" s="109" t="s">
        <v>224</v>
      </c>
      <c r="C11" s="110">
        <v>13</v>
      </c>
      <c r="D11" s="110">
        <v>10</v>
      </c>
      <c r="E11" s="110"/>
      <c r="F11" s="111">
        <v>195</v>
      </c>
      <c r="G11" s="111">
        <v>150</v>
      </c>
      <c r="H11" s="110">
        <v>345</v>
      </c>
      <c r="I11" s="110">
        <v>23</v>
      </c>
      <c r="J11" s="111"/>
    </row>
    <row r="12" spans="1:12" ht="12.75">
      <c r="A12" s="95"/>
      <c r="B12" s="95"/>
      <c r="C12" s="106"/>
      <c r="D12" s="106"/>
      <c r="E12" s="106"/>
      <c r="F12" s="106"/>
      <c r="G12" s="106"/>
      <c r="H12" s="106"/>
      <c r="I12" s="106"/>
      <c r="J12" s="106"/>
      <c r="K12" s="12"/>
      <c r="L12" s="12"/>
    </row>
    <row r="13" spans="1:12" ht="12.75">
      <c r="A13" s="142" t="s">
        <v>145</v>
      </c>
      <c r="B13" s="142"/>
      <c r="C13" s="142"/>
      <c r="D13" s="142"/>
      <c r="E13" s="142"/>
      <c r="F13" s="142"/>
      <c r="G13" s="142"/>
      <c r="H13" s="142"/>
      <c r="I13" s="142"/>
      <c r="J13" s="142"/>
      <c r="K13" s="12"/>
      <c r="L13" s="12"/>
    </row>
    <row r="14" spans="1:12" ht="12.75">
      <c r="A14" s="37" t="s">
        <v>362</v>
      </c>
      <c r="B14" s="99" t="s">
        <v>151</v>
      </c>
      <c r="C14" s="97">
        <v>0</v>
      </c>
      <c r="D14" s="97">
        <v>1</v>
      </c>
      <c r="E14" s="97">
        <v>15</v>
      </c>
      <c r="F14" s="97">
        <v>0</v>
      </c>
      <c r="G14" s="97">
        <v>15</v>
      </c>
      <c r="H14" s="97">
        <v>15</v>
      </c>
      <c r="I14" s="97">
        <v>1</v>
      </c>
      <c r="J14" s="97" t="s">
        <v>20</v>
      </c>
      <c r="K14" s="12"/>
      <c r="L14" s="12"/>
    </row>
    <row r="15" spans="1:12" ht="12.75">
      <c r="A15" s="37" t="s">
        <v>363</v>
      </c>
      <c r="B15" s="99" t="s">
        <v>150</v>
      </c>
      <c r="C15" s="97">
        <v>0</v>
      </c>
      <c r="D15" s="97">
        <v>2</v>
      </c>
      <c r="E15" s="97">
        <v>15</v>
      </c>
      <c r="F15" s="97">
        <v>0</v>
      </c>
      <c r="G15" s="97">
        <v>30</v>
      </c>
      <c r="H15" s="97">
        <v>30</v>
      </c>
      <c r="I15" s="97">
        <v>2</v>
      </c>
      <c r="J15" s="97" t="s">
        <v>20</v>
      </c>
      <c r="K15" s="12"/>
      <c r="L15" s="12"/>
    </row>
    <row r="16" spans="1:12" ht="12.75">
      <c r="A16" s="37" t="s">
        <v>364</v>
      </c>
      <c r="B16" s="99" t="s">
        <v>146</v>
      </c>
      <c r="C16" s="97">
        <v>2</v>
      </c>
      <c r="D16" s="97">
        <v>2</v>
      </c>
      <c r="E16" s="97">
        <v>15</v>
      </c>
      <c r="F16" s="97">
        <v>30</v>
      </c>
      <c r="G16" s="97">
        <v>30</v>
      </c>
      <c r="H16" s="97">
        <v>60</v>
      </c>
      <c r="I16" s="97">
        <v>4</v>
      </c>
      <c r="J16" s="97" t="s">
        <v>20</v>
      </c>
      <c r="K16" s="12"/>
      <c r="L16" s="12"/>
    </row>
    <row r="17" spans="1:12" ht="12.75">
      <c r="A17" s="37" t="s">
        <v>365</v>
      </c>
      <c r="B17" s="99" t="s">
        <v>147</v>
      </c>
      <c r="C17" s="97">
        <v>2</v>
      </c>
      <c r="D17" s="97">
        <v>2</v>
      </c>
      <c r="E17" s="97">
        <v>15</v>
      </c>
      <c r="F17" s="97">
        <v>30</v>
      </c>
      <c r="G17" s="97">
        <v>30</v>
      </c>
      <c r="H17" s="97">
        <v>60</v>
      </c>
      <c r="I17" s="97">
        <v>4</v>
      </c>
      <c r="J17" s="97" t="s">
        <v>93</v>
      </c>
      <c r="K17" s="12"/>
      <c r="L17" s="12"/>
    </row>
    <row r="18" spans="1:12" ht="12.75">
      <c r="A18" s="37" t="s">
        <v>366</v>
      </c>
      <c r="B18" s="99" t="s">
        <v>446</v>
      </c>
      <c r="C18" s="97">
        <v>2</v>
      </c>
      <c r="D18" s="97">
        <v>2</v>
      </c>
      <c r="E18" s="97">
        <v>15</v>
      </c>
      <c r="F18" s="97">
        <v>30</v>
      </c>
      <c r="G18" s="97">
        <v>30</v>
      </c>
      <c r="H18" s="97">
        <v>60</v>
      </c>
      <c r="I18" s="97">
        <v>4</v>
      </c>
      <c r="J18" s="97" t="s">
        <v>20</v>
      </c>
      <c r="K18" s="12"/>
      <c r="L18" s="12"/>
    </row>
    <row r="19" spans="1:12" ht="12.75">
      <c r="A19" s="37" t="s">
        <v>367</v>
      </c>
      <c r="B19" s="99" t="s">
        <v>447</v>
      </c>
      <c r="C19" s="97">
        <v>2</v>
      </c>
      <c r="D19" s="97">
        <v>2</v>
      </c>
      <c r="E19" s="97">
        <v>15</v>
      </c>
      <c r="F19" s="97">
        <v>30</v>
      </c>
      <c r="G19" s="97">
        <v>30</v>
      </c>
      <c r="H19" s="97">
        <v>60</v>
      </c>
      <c r="I19" s="97">
        <v>4</v>
      </c>
      <c r="J19" s="97" t="s">
        <v>93</v>
      </c>
      <c r="K19" s="12"/>
      <c r="L19" s="12"/>
    </row>
    <row r="20" spans="1:12" ht="12.75">
      <c r="A20" s="37" t="s">
        <v>368</v>
      </c>
      <c r="B20" s="99" t="s">
        <v>148</v>
      </c>
      <c r="C20" s="97">
        <v>1</v>
      </c>
      <c r="D20" s="97">
        <v>1</v>
      </c>
      <c r="E20" s="97">
        <v>15</v>
      </c>
      <c r="F20" s="97">
        <v>15</v>
      </c>
      <c r="G20" s="97">
        <v>15</v>
      </c>
      <c r="H20" s="97">
        <v>30</v>
      </c>
      <c r="I20" s="97">
        <v>2</v>
      </c>
      <c r="J20" s="97" t="s">
        <v>20</v>
      </c>
      <c r="K20" s="12"/>
      <c r="L20" s="12"/>
    </row>
    <row r="21" spans="1:12" ht="12.75">
      <c r="A21" s="37" t="s">
        <v>369</v>
      </c>
      <c r="B21" s="99" t="s">
        <v>149</v>
      </c>
      <c r="C21" s="97">
        <v>1</v>
      </c>
      <c r="D21" s="97">
        <v>1</v>
      </c>
      <c r="E21" s="97">
        <v>15</v>
      </c>
      <c r="F21" s="97">
        <v>15</v>
      </c>
      <c r="G21" s="97">
        <v>15</v>
      </c>
      <c r="H21" s="97">
        <v>30</v>
      </c>
      <c r="I21" s="97">
        <v>2</v>
      </c>
      <c r="J21" s="97" t="s">
        <v>93</v>
      </c>
      <c r="K21" s="12"/>
      <c r="L21" s="12"/>
    </row>
    <row r="22" spans="1:12" ht="12.75">
      <c r="A22" s="37" t="s">
        <v>370</v>
      </c>
      <c r="B22" s="99" t="s">
        <v>174</v>
      </c>
      <c r="C22" s="105"/>
      <c r="D22" s="105"/>
      <c r="E22" s="105"/>
      <c r="F22" s="105"/>
      <c r="G22" s="97"/>
      <c r="H22" s="105"/>
      <c r="I22" s="107"/>
      <c r="J22" s="105"/>
      <c r="K22" s="12"/>
      <c r="L22" s="12"/>
    </row>
    <row r="23" spans="1:10" s="113" customFormat="1" ht="12.75">
      <c r="A23" s="108"/>
      <c r="B23" s="109" t="s">
        <v>224</v>
      </c>
      <c r="C23" s="110">
        <v>10</v>
      </c>
      <c r="D23" s="110">
        <v>13</v>
      </c>
      <c r="E23" s="111"/>
      <c r="F23" s="111">
        <v>150</v>
      </c>
      <c r="G23" s="110">
        <v>195</v>
      </c>
      <c r="H23" s="111">
        <v>345</v>
      </c>
      <c r="I23" s="112">
        <v>23</v>
      </c>
      <c r="J23" s="111"/>
    </row>
    <row r="24" spans="1:12" ht="12.75">
      <c r="A24" s="95"/>
      <c r="B24" s="95"/>
      <c r="C24" s="106"/>
      <c r="D24" s="106"/>
      <c r="E24" s="106"/>
      <c r="F24" s="106"/>
      <c r="G24" s="106"/>
      <c r="H24" s="106"/>
      <c r="I24" s="106"/>
      <c r="J24" s="106"/>
      <c r="K24" s="12"/>
      <c r="L24" s="12"/>
    </row>
    <row r="25" spans="1:12" ht="12.75">
      <c r="A25" s="139" t="s">
        <v>152</v>
      </c>
      <c r="B25" s="139"/>
      <c r="C25" s="139"/>
      <c r="D25" s="139"/>
      <c r="E25" s="139"/>
      <c r="F25" s="139"/>
      <c r="G25" s="139"/>
      <c r="H25" s="139"/>
      <c r="I25" s="139"/>
      <c r="J25" s="139"/>
      <c r="K25" s="12"/>
      <c r="L25" s="12"/>
    </row>
    <row r="26" spans="1:12" s="11" customFormat="1" ht="12.75">
      <c r="A26" s="37" t="s">
        <v>273</v>
      </c>
      <c r="B26" s="99" t="s">
        <v>12</v>
      </c>
      <c r="C26" s="97">
        <v>0</v>
      </c>
      <c r="D26" s="97">
        <v>2</v>
      </c>
      <c r="E26" s="97">
        <v>15</v>
      </c>
      <c r="F26" s="97">
        <v>0</v>
      </c>
      <c r="G26" s="97">
        <v>30</v>
      </c>
      <c r="H26" s="97">
        <v>30</v>
      </c>
      <c r="I26" s="97">
        <v>2</v>
      </c>
      <c r="J26" s="97" t="s">
        <v>93</v>
      </c>
      <c r="K26" s="13"/>
      <c r="L26" s="13"/>
    </row>
    <row r="27" spans="1:12" s="11" customFormat="1" ht="12.75">
      <c r="A27" s="37" t="s">
        <v>274</v>
      </c>
      <c r="B27" s="99" t="s">
        <v>153</v>
      </c>
      <c r="C27" s="97">
        <v>2</v>
      </c>
      <c r="D27" s="97">
        <v>3</v>
      </c>
      <c r="E27" s="97">
        <v>15</v>
      </c>
      <c r="F27" s="97">
        <v>30</v>
      </c>
      <c r="G27" s="97">
        <v>45</v>
      </c>
      <c r="H27" s="97">
        <v>75</v>
      </c>
      <c r="I27" s="97">
        <v>5</v>
      </c>
      <c r="J27" s="97" t="s">
        <v>20</v>
      </c>
      <c r="K27" s="13"/>
      <c r="L27" s="13"/>
    </row>
    <row r="28" spans="1:12" s="11" customFormat="1" ht="12.75">
      <c r="A28" s="37" t="s">
        <v>275</v>
      </c>
      <c r="B28" s="99" t="s">
        <v>154</v>
      </c>
      <c r="C28" s="97">
        <v>0</v>
      </c>
      <c r="D28" s="97">
        <v>3</v>
      </c>
      <c r="E28" s="97">
        <v>15</v>
      </c>
      <c r="F28" s="97">
        <v>0</v>
      </c>
      <c r="G28" s="97">
        <v>45</v>
      </c>
      <c r="H28" s="97">
        <v>45</v>
      </c>
      <c r="I28" s="97">
        <v>3</v>
      </c>
      <c r="J28" s="97" t="s">
        <v>20</v>
      </c>
      <c r="K28" s="13"/>
      <c r="L28" s="13"/>
    </row>
    <row r="29" spans="1:12" s="11" customFormat="1" ht="12.75">
      <c r="A29" s="37" t="s">
        <v>276</v>
      </c>
      <c r="B29" s="99" t="s">
        <v>155</v>
      </c>
      <c r="C29" s="97">
        <v>0</v>
      </c>
      <c r="D29" s="97">
        <v>4</v>
      </c>
      <c r="E29" s="97">
        <v>15</v>
      </c>
      <c r="F29" s="97">
        <v>0</v>
      </c>
      <c r="G29" s="97">
        <v>60</v>
      </c>
      <c r="H29" s="97">
        <v>60</v>
      </c>
      <c r="I29" s="97">
        <v>4</v>
      </c>
      <c r="J29" s="97" t="s">
        <v>20</v>
      </c>
      <c r="K29" s="13"/>
      <c r="L29" s="13"/>
    </row>
    <row r="30" spans="1:12" s="11" customFormat="1" ht="12.75">
      <c r="A30" s="37" t="s">
        <v>277</v>
      </c>
      <c r="B30" s="99" t="s">
        <v>258</v>
      </c>
      <c r="C30" s="97">
        <v>0</v>
      </c>
      <c r="D30" s="97">
        <v>3</v>
      </c>
      <c r="E30" s="97">
        <v>15</v>
      </c>
      <c r="F30" s="97">
        <v>0</v>
      </c>
      <c r="G30" s="97">
        <v>45</v>
      </c>
      <c r="H30" s="97">
        <v>45</v>
      </c>
      <c r="I30" s="97">
        <v>3</v>
      </c>
      <c r="J30" s="97" t="s">
        <v>93</v>
      </c>
      <c r="K30" s="13"/>
      <c r="L30" s="13"/>
    </row>
    <row r="31" spans="1:12" ht="12.75">
      <c r="A31" s="37" t="s">
        <v>371</v>
      </c>
      <c r="B31" s="99" t="s">
        <v>55</v>
      </c>
      <c r="C31" s="97">
        <v>0</v>
      </c>
      <c r="D31" s="97">
        <v>2</v>
      </c>
      <c r="E31" s="97">
        <v>15</v>
      </c>
      <c r="F31" s="97">
        <v>0</v>
      </c>
      <c r="G31" s="97">
        <v>30</v>
      </c>
      <c r="H31" s="97">
        <v>30</v>
      </c>
      <c r="I31" s="97">
        <v>2</v>
      </c>
      <c r="J31" s="97" t="s">
        <v>20</v>
      </c>
      <c r="K31" s="12"/>
      <c r="L31" s="12"/>
    </row>
    <row r="32" spans="1:12" ht="25.5">
      <c r="A32" s="37" t="s">
        <v>372</v>
      </c>
      <c r="B32" s="99" t="s">
        <v>251</v>
      </c>
      <c r="C32" s="97">
        <v>2</v>
      </c>
      <c r="D32" s="97">
        <v>2</v>
      </c>
      <c r="E32" s="97">
        <v>15</v>
      </c>
      <c r="F32" s="97">
        <v>30</v>
      </c>
      <c r="G32" s="97">
        <v>30</v>
      </c>
      <c r="H32" s="97">
        <v>60</v>
      </c>
      <c r="I32" s="97">
        <v>4</v>
      </c>
      <c r="J32" s="97" t="s">
        <v>93</v>
      </c>
      <c r="K32" s="12"/>
      <c r="L32" s="12"/>
    </row>
    <row r="33" spans="1:12" ht="12.75">
      <c r="A33" s="37" t="s">
        <v>373</v>
      </c>
      <c r="B33" s="99" t="s">
        <v>173</v>
      </c>
      <c r="C33" s="105"/>
      <c r="D33" s="105"/>
      <c r="E33" s="105"/>
      <c r="F33" s="105"/>
      <c r="G33" s="97"/>
      <c r="H33" s="105"/>
      <c r="I33" s="107"/>
      <c r="J33" s="105"/>
      <c r="K33" s="12"/>
      <c r="L33" s="12"/>
    </row>
    <row r="34" spans="1:10" s="113" customFormat="1" ht="12.75">
      <c r="A34" s="108"/>
      <c r="B34" s="109" t="s">
        <v>224</v>
      </c>
      <c r="C34" s="110">
        <v>4</v>
      </c>
      <c r="D34" s="110">
        <v>19</v>
      </c>
      <c r="E34" s="111"/>
      <c r="F34" s="111">
        <v>60</v>
      </c>
      <c r="G34" s="110">
        <v>285</v>
      </c>
      <c r="H34" s="111">
        <v>345</v>
      </c>
      <c r="I34" s="112">
        <v>23</v>
      </c>
      <c r="J34" s="111"/>
    </row>
    <row r="35" spans="1:12" ht="12.75">
      <c r="A35" s="95"/>
      <c r="B35" s="95"/>
      <c r="C35" s="106"/>
      <c r="D35" s="106"/>
      <c r="E35" s="106"/>
      <c r="F35" s="106"/>
      <c r="G35" s="106"/>
      <c r="H35" s="106"/>
      <c r="I35" s="106"/>
      <c r="J35" s="106"/>
      <c r="K35" s="12"/>
      <c r="L35" s="12"/>
    </row>
    <row r="36" spans="1:12" ht="12.75">
      <c r="A36" s="139" t="s">
        <v>156</v>
      </c>
      <c r="B36" s="139"/>
      <c r="C36" s="139"/>
      <c r="D36" s="139"/>
      <c r="E36" s="139"/>
      <c r="F36" s="139"/>
      <c r="G36" s="139"/>
      <c r="H36" s="139"/>
      <c r="I36" s="139"/>
      <c r="J36" s="139"/>
      <c r="K36" s="12"/>
      <c r="L36" s="12"/>
    </row>
    <row r="37" spans="1:12" ht="12.75">
      <c r="A37" s="37" t="s">
        <v>374</v>
      </c>
      <c r="B37" s="99" t="s">
        <v>158</v>
      </c>
      <c r="C37" s="97">
        <v>0</v>
      </c>
      <c r="D37" s="97">
        <v>3</v>
      </c>
      <c r="E37" s="97">
        <v>15</v>
      </c>
      <c r="F37" s="97">
        <v>0</v>
      </c>
      <c r="G37" s="97">
        <v>45</v>
      </c>
      <c r="H37" s="97">
        <v>45</v>
      </c>
      <c r="I37" s="97">
        <v>3</v>
      </c>
      <c r="J37" s="104" t="s">
        <v>20</v>
      </c>
      <c r="K37" s="12"/>
      <c r="L37" s="12"/>
    </row>
    <row r="38" spans="1:12" ht="12.75">
      <c r="A38" s="37" t="s">
        <v>375</v>
      </c>
      <c r="B38" s="99" t="s">
        <v>1</v>
      </c>
      <c r="C38" s="97">
        <v>2</v>
      </c>
      <c r="D38" s="97">
        <v>2</v>
      </c>
      <c r="E38" s="97">
        <v>15</v>
      </c>
      <c r="F38" s="97">
        <v>30</v>
      </c>
      <c r="G38" s="97">
        <v>30</v>
      </c>
      <c r="H38" s="97">
        <v>60</v>
      </c>
      <c r="I38" s="97">
        <v>4</v>
      </c>
      <c r="J38" s="97" t="s">
        <v>20</v>
      </c>
      <c r="K38" s="12"/>
      <c r="L38" s="12"/>
    </row>
    <row r="39" spans="1:12" ht="12.75">
      <c r="A39" s="37" t="s">
        <v>376</v>
      </c>
      <c r="B39" s="99" t="s">
        <v>3</v>
      </c>
      <c r="C39" s="97">
        <v>2</v>
      </c>
      <c r="D39" s="97">
        <v>2</v>
      </c>
      <c r="E39" s="97">
        <v>15</v>
      </c>
      <c r="F39" s="97">
        <v>30</v>
      </c>
      <c r="G39" s="97">
        <v>30</v>
      </c>
      <c r="H39" s="97">
        <v>60</v>
      </c>
      <c r="I39" s="97">
        <v>4</v>
      </c>
      <c r="J39" s="97" t="s">
        <v>93</v>
      </c>
      <c r="K39" s="12"/>
      <c r="L39" s="12"/>
    </row>
    <row r="40" spans="1:12" ht="12.75">
      <c r="A40" s="37" t="s">
        <v>377</v>
      </c>
      <c r="B40" s="99" t="s">
        <v>2</v>
      </c>
      <c r="C40" s="97">
        <v>2</v>
      </c>
      <c r="D40" s="97">
        <v>2</v>
      </c>
      <c r="E40" s="97">
        <v>15</v>
      </c>
      <c r="F40" s="97">
        <v>30</v>
      </c>
      <c r="G40" s="97">
        <v>30</v>
      </c>
      <c r="H40" s="97">
        <v>60</v>
      </c>
      <c r="I40" s="97">
        <v>4</v>
      </c>
      <c r="J40" s="97" t="s">
        <v>20</v>
      </c>
      <c r="K40" s="12"/>
      <c r="L40" s="12"/>
    </row>
    <row r="41" spans="1:12" ht="12.75">
      <c r="A41" s="37" t="s">
        <v>378</v>
      </c>
      <c r="B41" s="99" t="s">
        <v>208</v>
      </c>
      <c r="C41" s="97">
        <v>2</v>
      </c>
      <c r="D41" s="97">
        <v>2</v>
      </c>
      <c r="E41" s="97">
        <v>15</v>
      </c>
      <c r="F41" s="97">
        <v>30</v>
      </c>
      <c r="G41" s="97">
        <v>30</v>
      </c>
      <c r="H41" s="97">
        <v>60</v>
      </c>
      <c r="I41" s="97">
        <v>4</v>
      </c>
      <c r="J41" s="97" t="s">
        <v>93</v>
      </c>
      <c r="K41" s="12"/>
      <c r="L41" s="12"/>
    </row>
    <row r="42" spans="1:12" ht="12.75">
      <c r="A42" s="37" t="s">
        <v>379</v>
      </c>
      <c r="B42" s="99" t="s">
        <v>267</v>
      </c>
      <c r="C42" s="97">
        <v>2</v>
      </c>
      <c r="D42" s="97">
        <v>2</v>
      </c>
      <c r="E42" s="97">
        <v>15</v>
      </c>
      <c r="F42" s="97">
        <v>30</v>
      </c>
      <c r="G42" s="97">
        <v>30</v>
      </c>
      <c r="H42" s="97">
        <v>60</v>
      </c>
      <c r="I42" s="97">
        <v>4</v>
      </c>
      <c r="J42" s="97" t="s">
        <v>20</v>
      </c>
      <c r="K42" s="12"/>
      <c r="L42" s="12"/>
    </row>
    <row r="43" spans="1:12" ht="12.75">
      <c r="A43" s="37" t="s">
        <v>380</v>
      </c>
      <c r="B43" s="99" t="s">
        <v>172</v>
      </c>
      <c r="C43" s="105"/>
      <c r="D43" s="105"/>
      <c r="E43" s="105"/>
      <c r="F43" s="105"/>
      <c r="G43" s="97"/>
      <c r="H43" s="105"/>
      <c r="I43" s="107"/>
      <c r="J43" s="105"/>
      <c r="K43" s="12"/>
      <c r="L43" s="12"/>
    </row>
    <row r="44" spans="1:10" s="113" customFormat="1" ht="12.75">
      <c r="A44" s="108"/>
      <c r="B44" s="109" t="s">
        <v>224</v>
      </c>
      <c r="C44" s="110">
        <v>10</v>
      </c>
      <c r="D44" s="110">
        <v>13</v>
      </c>
      <c r="E44" s="111"/>
      <c r="F44" s="111">
        <v>150</v>
      </c>
      <c r="G44" s="110">
        <v>195</v>
      </c>
      <c r="H44" s="111">
        <v>345</v>
      </c>
      <c r="I44" s="112">
        <v>23</v>
      </c>
      <c r="J44" s="111"/>
    </row>
    <row r="45" spans="1:12" ht="12.75">
      <c r="A45" s="95"/>
      <c r="B45" s="95"/>
      <c r="C45" s="106"/>
      <c r="D45" s="106"/>
      <c r="E45" s="106"/>
      <c r="F45" s="106"/>
      <c r="G45" s="106"/>
      <c r="H45" s="106"/>
      <c r="I45" s="106"/>
      <c r="J45" s="106"/>
      <c r="K45" s="12"/>
      <c r="L45" s="12"/>
    </row>
    <row r="46" spans="1:12" ht="12.75">
      <c r="A46" s="139" t="s">
        <v>160</v>
      </c>
      <c r="B46" s="139"/>
      <c r="C46" s="139"/>
      <c r="D46" s="139"/>
      <c r="E46" s="139"/>
      <c r="F46" s="139"/>
      <c r="G46" s="139"/>
      <c r="H46" s="139"/>
      <c r="I46" s="139"/>
      <c r="J46" s="139"/>
      <c r="K46" s="12"/>
      <c r="L46" s="12"/>
    </row>
    <row r="47" spans="1:12" ht="12.75">
      <c r="A47" s="37" t="s">
        <v>381</v>
      </c>
      <c r="B47" s="99" t="s">
        <v>162</v>
      </c>
      <c r="C47" s="97">
        <v>3</v>
      </c>
      <c r="D47" s="97">
        <v>0</v>
      </c>
      <c r="E47" s="97">
        <v>15</v>
      </c>
      <c r="F47" s="97">
        <v>45</v>
      </c>
      <c r="G47" s="97">
        <v>0</v>
      </c>
      <c r="H47" s="97">
        <v>45</v>
      </c>
      <c r="I47" s="97">
        <v>3</v>
      </c>
      <c r="J47" s="97" t="s">
        <v>93</v>
      </c>
      <c r="K47" s="12"/>
      <c r="L47" s="12"/>
    </row>
    <row r="48" spans="1:12" ht="12.75">
      <c r="A48" s="37" t="s">
        <v>382</v>
      </c>
      <c r="B48" s="99" t="s">
        <v>160</v>
      </c>
      <c r="C48" s="97">
        <v>2</v>
      </c>
      <c r="D48" s="97">
        <v>2</v>
      </c>
      <c r="E48" s="97">
        <v>15</v>
      </c>
      <c r="F48" s="97">
        <v>30</v>
      </c>
      <c r="G48" s="97">
        <v>30</v>
      </c>
      <c r="H48" s="97">
        <v>60</v>
      </c>
      <c r="I48" s="97">
        <v>4</v>
      </c>
      <c r="J48" s="97" t="s">
        <v>20</v>
      </c>
      <c r="K48" s="12"/>
      <c r="L48" s="12"/>
    </row>
    <row r="49" spans="1:12" ht="12.75">
      <c r="A49" s="37" t="s">
        <v>383</v>
      </c>
      <c r="B49" s="99" t="s">
        <v>163</v>
      </c>
      <c r="C49" s="97">
        <v>2</v>
      </c>
      <c r="D49" s="97">
        <v>2</v>
      </c>
      <c r="E49" s="97">
        <v>15</v>
      </c>
      <c r="F49" s="97">
        <v>30</v>
      </c>
      <c r="G49" s="97">
        <v>30</v>
      </c>
      <c r="H49" s="97">
        <v>60</v>
      </c>
      <c r="I49" s="97">
        <v>4</v>
      </c>
      <c r="J49" s="97" t="s">
        <v>93</v>
      </c>
      <c r="K49" s="12"/>
      <c r="L49" s="12"/>
    </row>
    <row r="50" spans="1:12" ht="12.75">
      <c r="A50" s="37" t="s">
        <v>384</v>
      </c>
      <c r="B50" s="99" t="s">
        <v>164</v>
      </c>
      <c r="C50" s="97">
        <v>2</v>
      </c>
      <c r="D50" s="97">
        <v>2</v>
      </c>
      <c r="E50" s="97">
        <v>15</v>
      </c>
      <c r="F50" s="97">
        <v>30</v>
      </c>
      <c r="G50" s="97">
        <v>30</v>
      </c>
      <c r="H50" s="97">
        <v>60</v>
      </c>
      <c r="I50" s="97">
        <v>4</v>
      </c>
      <c r="J50" s="97" t="s">
        <v>20</v>
      </c>
      <c r="K50" s="12"/>
      <c r="L50" s="12"/>
    </row>
    <row r="51" spans="1:12" ht="25.5">
      <c r="A51" s="37" t="s">
        <v>385</v>
      </c>
      <c r="B51" s="99" t="s">
        <v>13</v>
      </c>
      <c r="C51" s="97">
        <v>2</v>
      </c>
      <c r="D51" s="97">
        <v>2</v>
      </c>
      <c r="E51" s="97">
        <v>15</v>
      </c>
      <c r="F51" s="97">
        <v>30</v>
      </c>
      <c r="G51" s="97">
        <v>30</v>
      </c>
      <c r="H51" s="97">
        <v>60</v>
      </c>
      <c r="I51" s="97">
        <v>4</v>
      </c>
      <c r="J51" s="97" t="s">
        <v>93</v>
      </c>
      <c r="K51" s="12"/>
      <c r="L51" s="12"/>
    </row>
    <row r="52" spans="1:12" ht="25.5">
      <c r="A52" s="37" t="s">
        <v>386</v>
      </c>
      <c r="B52" s="99" t="s">
        <v>165</v>
      </c>
      <c r="C52" s="97">
        <v>2</v>
      </c>
      <c r="D52" s="97">
        <v>2</v>
      </c>
      <c r="E52" s="97">
        <v>15</v>
      </c>
      <c r="F52" s="97">
        <v>30</v>
      </c>
      <c r="G52" s="97">
        <v>30</v>
      </c>
      <c r="H52" s="97">
        <v>60</v>
      </c>
      <c r="I52" s="97">
        <v>4</v>
      </c>
      <c r="J52" s="97" t="s">
        <v>20</v>
      </c>
      <c r="K52" s="12"/>
      <c r="L52" s="12"/>
    </row>
    <row r="53" spans="1:12" ht="12.75">
      <c r="A53" s="37" t="s">
        <v>387</v>
      </c>
      <c r="B53" s="99" t="s">
        <v>171</v>
      </c>
      <c r="C53" s="105"/>
      <c r="D53" s="105"/>
      <c r="E53" s="105"/>
      <c r="F53" s="107"/>
      <c r="G53" s="107"/>
      <c r="H53" s="107"/>
      <c r="I53" s="107"/>
      <c r="J53" s="105"/>
      <c r="K53" s="12"/>
      <c r="L53" s="12"/>
    </row>
    <row r="54" spans="1:10" s="113" customFormat="1" ht="12.75">
      <c r="A54" s="108"/>
      <c r="B54" s="109" t="s">
        <v>224</v>
      </c>
      <c r="C54" s="110">
        <v>13</v>
      </c>
      <c r="D54" s="110">
        <v>10</v>
      </c>
      <c r="E54" s="111"/>
      <c r="F54" s="111">
        <v>195</v>
      </c>
      <c r="G54" s="110">
        <v>150</v>
      </c>
      <c r="H54" s="111">
        <v>345</v>
      </c>
      <c r="I54" s="112">
        <v>23</v>
      </c>
      <c r="J54" s="111"/>
    </row>
    <row r="55" spans="1:12" ht="12.75">
      <c r="A55" s="95"/>
      <c r="B55" s="95"/>
      <c r="C55" s="106"/>
      <c r="D55" s="106"/>
      <c r="E55" s="106"/>
      <c r="F55" s="106"/>
      <c r="G55" s="106"/>
      <c r="H55" s="106"/>
      <c r="I55" s="106"/>
      <c r="J55" s="106"/>
      <c r="K55" s="12"/>
      <c r="L55" s="12"/>
    </row>
    <row r="56" spans="1:12" ht="12.75">
      <c r="A56" s="139" t="s">
        <v>176</v>
      </c>
      <c r="B56" s="139"/>
      <c r="C56" s="139"/>
      <c r="D56" s="139"/>
      <c r="E56" s="139"/>
      <c r="F56" s="139"/>
      <c r="G56" s="139"/>
      <c r="H56" s="139"/>
      <c r="I56" s="139"/>
      <c r="J56" s="139"/>
      <c r="K56" s="12"/>
      <c r="L56" s="12"/>
    </row>
    <row r="57" spans="1:12" ht="12.75">
      <c r="A57" s="72" t="s">
        <v>388</v>
      </c>
      <c r="B57" s="114" t="s">
        <v>106</v>
      </c>
      <c r="C57" s="115">
        <v>2</v>
      </c>
      <c r="D57" s="115">
        <v>0</v>
      </c>
      <c r="E57" s="115">
        <v>15</v>
      </c>
      <c r="F57" s="115">
        <v>30</v>
      </c>
      <c r="G57" s="115">
        <v>0</v>
      </c>
      <c r="H57" s="115">
        <v>30</v>
      </c>
      <c r="I57" s="115">
        <v>2</v>
      </c>
      <c r="J57" s="115" t="s">
        <v>93</v>
      </c>
      <c r="K57" s="12"/>
      <c r="L57" s="12"/>
    </row>
    <row r="58" spans="1:12" ht="12.75">
      <c r="A58" s="37" t="s">
        <v>389</v>
      </c>
      <c r="B58" s="99" t="s">
        <v>81</v>
      </c>
      <c r="C58" s="97">
        <v>1</v>
      </c>
      <c r="D58" s="97">
        <v>0</v>
      </c>
      <c r="E58" s="97">
        <v>15</v>
      </c>
      <c r="F58" s="97">
        <v>15</v>
      </c>
      <c r="G58" s="97">
        <v>0</v>
      </c>
      <c r="H58" s="97">
        <v>15</v>
      </c>
      <c r="I58" s="97">
        <v>1</v>
      </c>
      <c r="J58" s="97" t="s">
        <v>93</v>
      </c>
      <c r="K58" s="12"/>
      <c r="L58" s="12"/>
    </row>
    <row r="59" spans="1:12" ht="12.75">
      <c r="A59" s="37" t="s">
        <v>390</v>
      </c>
      <c r="B59" s="99" t="s">
        <v>167</v>
      </c>
      <c r="C59" s="97">
        <v>0</v>
      </c>
      <c r="D59" s="97">
        <v>3</v>
      </c>
      <c r="E59" s="97">
        <v>15</v>
      </c>
      <c r="F59" s="97">
        <v>0</v>
      </c>
      <c r="G59" s="97">
        <v>45</v>
      </c>
      <c r="H59" s="97">
        <v>45</v>
      </c>
      <c r="I59" s="97">
        <v>3</v>
      </c>
      <c r="J59" s="97" t="s">
        <v>20</v>
      </c>
      <c r="K59" s="12"/>
      <c r="L59" s="12"/>
    </row>
    <row r="60" spans="1:12" ht="12.75">
      <c r="A60" s="37" t="s">
        <v>391</v>
      </c>
      <c r="B60" s="99" t="s">
        <v>168</v>
      </c>
      <c r="C60" s="97">
        <v>0</v>
      </c>
      <c r="D60" s="97">
        <v>3</v>
      </c>
      <c r="E60" s="97">
        <v>15</v>
      </c>
      <c r="F60" s="97">
        <v>0</v>
      </c>
      <c r="G60" s="97">
        <v>45</v>
      </c>
      <c r="H60" s="97">
        <v>45</v>
      </c>
      <c r="I60" s="97">
        <v>3</v>
      </c>
      <c r="J60" s="97" t="s">
        <v>20</v>
      </c>
      <c r="K60" s="12"/>
      <c r="L60" s="12"/>
    </row>
    <row r="61" spans="1:12" ht="12.75">
      <c r="A61" s="37" t="s">
        <v>392</v>
      </c>
      <c r="B61" s="99" t="s">
        <v>79</v>
      </c>
      <c r="C61" s="97">
        <v>0</v>
      </c>
      <c r="D61" s="97">
        <v>2</v>
      </c>
      <c r="E61" s="97">
        <v>15</v>
      </c>
      <c r="F61" s="97">
        <v>0</v>
      </c>
      <c r="G61" s="97">
        <v>30</v>
      </c>
      <c r="H61" s="97">
        <v>30</v>
      </c>
      <c r="I61" s="97">
        <v>2</v>
      </c>
      <c r="J61" s="97" t="s">
        <v>20</v>
      </c>
      <c r="K61" s="12"/>
      <c r="L61" s="12"/>
    </row>
    <row r="62" spans="1:12" ht="12.75">
      <c r="A62" s="37" t="s">
        <v>393</v>
      </c>
      <c r="B62" s="99" t="s">
        <v>209</v>
      </c>
      <c r="C62" s="97">
        <v>0</v>
      </c>
      <c r="D62" s="97">
        <v>4</v>
      </c>
      <c r="E62" s="97">
        <v>15</v>
      </c>
      <c r="F62" s="97">
        <v>0</v>
      </c>
      <c r="G62" s="97">
        <v>60</v>
      </c>
      <c r="H62" s="97">
        <v>60</v>
      </c>
      <c r="I62" s="97">
        <v>4</v>
      </c>
      <c r="J62" s="97" t="s">
        <v>20</v>
      </c>
      <c r="K62" s="12"/>
      <c r="L62" s="12"/>
    </row>
    <row r="63" spans="1:13" ht="12.75">
      <c r="A63" s="37" t="s">
        <v>394</v>
      </c>
      <c r="B63" s="99" t="s">
        <v>210</v>
      </c>
      <c r="C63" s="97">
        <v>0</v>
      </c>
      <c r="D63" s="97">
        <v>4</v>
      </c>
      <c r="E63" s="97">
        <v>15</v>
      </c>
      <c r="F63" s="97">
        <v>0</v>
      </c>
      <c r="G63" s="97">
        <v>60</v>
      </c>
      <c r="H63" s="97">
        <v>60</v>
      </c>
      <c r="I63" s="97">
        <v>4</v>
      </c>
      <c r="J63" s="97" t="s">
        <v>20</v>
      </c>
      <c r="K63" s="12"/>
      <c r="L63" s="12"/>
      <c r="M63" s="10"/>
    </row>
    <row r="64" spans="1:12" ht="25.5">
      <c r="A64" s="37" t="s">
        <v>395</v>
      </c>
      <c r="B64" s="99" t="s">
        <v>169</v>
      </c>
      <c r="C64" s="97">
        <v>0</v>
      </c>
      <c r="D64" s="97">
        <v>4</v>
      </c>
      <c r="E64" s="97">
        <v>15</v>
      </c>
      <c r="F64" s="97">
        <v>0</v>
      </c>
      <c r="G64" s="97">
        <v>60</v>
      </c>
      <c r="H64" s="97">
        <v>60</v>
      </c>
      <c r="I64" s="97">
        <v>4</v>
      </c>
      <c r="J64" s="97" t="s">
        <v>20</v>
      </c>
      <c r="K64" s="12"/>
      <c r="L64" s="12"/>
    </row>
    <row r="65" spans="1:12" ht="12.75">
      <c r="A65" s="37" t="s">
        <v>396</v>
      </c>
      <c r="B65" s="99" t="s">
        <v>170</v>
      </c>
      <c r="C65" s="105"/>
      <c r="D65" s="105"/>
      <c r="E65" s="105"/>
      <c r="F65" s="107"/>
      <c r="G65" s="107"/>
      <c r="H65" s="107"/>
      <c r="I65" s="107"/>
      <c r="J65" s="105"/>
      <c r="K65" s="12"/>
      <c r="L65" s="12"/>
    </row>
    <row r="66" spans="1:10" s="113" customFormat="1" ht="12.75">
      <c r="A66" s="108"/>
      <c r="B66" s="109" t="s">
        <v>224</v>
      </c>
      <c r="C66" s="110">
        <v>3</v>
      </c>
      <c r="D66" s="110">
        <v>20</v>
      </c>
      <c r="E66" s="111"/>
      <c r="F66" s="111">
        <v>45</v>
      </c>
      <c r="G66" s="110">
        <v>300</v>
      </c>
      <c r="H66" s="111">
        <v>345</v>
      </c>
      <c r="I66" s="112">
        <v>23</v>
      </c>
      <c r="J66" s="111"/>
    </row>
    <row r="67" spans="1:12" ht="12.75">
      <c r="A67" s="95"/>
      <c r="B67" s="95"/>
      <c r="C67" s="106"/>
      <c r="D67" s="106"/>
      <c r="E67" s="106"/>
      <c r="F67" s="106"/>
      <c r="G67" s="106"/>
      <c r="H67" s="106"/>
      <c r="I67" s="106"/>
      <c r="J67" s="106"/>
      <c r="K67" s="12"/>
      <c r="L67" s="12"/>
    </row>
    <row r="68" spans="1:12" ht="12.75">
      <c r="A68" s="139" t="s">
        <v>177</v>
      </c>
      <c r="B68" s="139"/>
      <c r="C68" s="139"/>
      <c r="D68" s="139"/>
      <c r="E68" s="139"/>
      <c r="F68" s="139"/>
      <c r="G68" s="139"/>
      <c r="H68" s="139"/>
      <c r="I68" s="139"/>
      <c r="J68" s="139"/>
      <c r="K68" s="12"/>
      <c r="L68" s="12"/>
    </row>
    <row r="69" spans="1:12" ht="12.75">
      <c r="A69" s="72" t="s">
        <v>397</v>
      </c>
      <c r="B69" s="114" t="s">
        <v>178</v>
      </c>
      <c r="C69" s="115">
        <v>0</v>
      </c>
      <c r="D69" s="115">
        <v>6</v>
      </c>
      <c r="E69" s="115">
        <v>15</v>
      </c>
      <c r="F69" s="115">
        <v>0</v>
      </c>
      <c r="G69" s="115">
        <v>90</v>
      </c>
      <c r="H69" s="115">
        <v>90</v>
      </c>
      <c r="I69" s="115">
        <v>6</v>
      </c>
      <c r="J69" s="115" t="s">
        <v>20</v>
      </c>
      <c r="K69" s="12"/>
      <c r="L69" s="12"/>
    </row>
    <row r="70" spans="1:12" ht="12.75">
      <c r="A70" s="37" t="s">
        <v>398</v>
      </c>
      <c r="B70" s="99" t="s">
        <v>179</v>
      </c>
      <c r="C70" s="97">
        <v>6</v>
      </c>
      <c r="D70" s="97">
        <v>0</v>
      </c>
      <c r="E70" s="97">
        <v>15</v>
      </c>
      <c r="F70" s="97">
        <v>90</v>
      </c>
      <c r="G70" s="97">
        <v>0</v>
      </c>
      <c r="H70" s="97">
        <v>90</v>
      </c>
      <c r="I70" s="97">
        <v>6</v>
      </c>
      <c r="J70" s="97" t="s">
        <v>93</v>
      </c>
      <c r="K70" s="12"/>
      <c r="L70" s="12"/>
    </row>
    <row r="71" spans="1:12" ht="12.75">
      <c r="A71" s="37" t="s">
        <v>399</v>
      </c>
      <c r="B71" s="99" t="s">
        <v>180</v>
      </c>
      <c r="C71" s="97">
        <v>0</v>
      </c>
      <c r="D71" s="97">
        <v>3</v>
      </c>
      <c r="E71" s="97">
        <v>15</v>
      </c>
      <c r="F71" s="97">
        <v>0</v>
      </c>
      <c r="G71" s="97">
        <v>45</v>
      </c>
      <c r="H71" s="97">
        <v>45</v>
      </c>
      <c r="I71" s="97">
        <v>3</v>
      </c>
      <c r="J71" s="97" t="s">
        <v>20</v>
      </c>
      <c r="K71" s="12"/>
      <c r="L71" s="12"/>
    </row>
    <row r="72" spans="1:12" ht="25.5">
      <c r="A72" s="37" t="s">
        <v>400</v>
      </c>
      <c r="B72" s="99" t="s">
        <v>184</v>
      </c>
      <c r="C72" s="97">
        <v>0</v>
      </c>
      <c r="D72" s="97">
        <v>2</v>
      </c>
      <c r="E72" s="97">
        <v>15</v>
      </c>
      <c r="F72" s="97">
        <v>0</v>
      </c>
      <c r="G72" s="97">
        <v>30</v>
      </c>
      <c r="H72" s="97">
        <v>30</v>
      </c>
      <c r="I72" s="97">
        <v>2</v>
      </c>
      <c r="J72" s="97" t="s">
        <v>20</v>
      </c>
      <c r="K72" s="12"/>
      <c r="L72" s="12"/>
    </row>
    <row r="73" spans="1:12" ht="25.5">
      <c r="A73" s="37" t="s">
        <v>401</v>
      </c>
      <c r="B73" s="99" t="s">
        <v>183</v>
      </c>
      <c r="C73" s="97">
        <v>0</v>
      </c>
      <c r="D73" s="97">
        <v>5</v>
      </c>
      <c r="E73" s="97">
        <v>15</v>
      </c>
      <c r="F73" s="97">
        <v>0</v>
      </c>
      <c r="G73" s="97">
        <v>75</v>
      </c>
      <c r="H73" s="97">
        <v>75</v>
      </c>
      <c r="I73" s="97">
        <v>5</v>
      </c>
      <c r="J73" s="97" t="s">
        <v>20</v>
      </c>
      <c r="K73" s="12"/>
      <c r="L73" s="12"/>
    </row>
    <row r="74" spans="1:12" ht="12.75">
      <c r="A74" s="37" t="s">
        <v>402</v>
      </c>
      <c r="B74" s="99" t="s">
        <v>104</v>
      </c>
      <c r="C74" s="97">
        <v>3</v>
      </c>
      <c r="D74" s="97">
        <v>0</v>
      </c>
      <c r="E74" s="97">
        <v>15</v>
      </c>
      <c r="F74" s="97">
        <v>45</v>
      </c>
      <c r="G74" s="97">
        <v>0</v>
      </c>
      <c r="H74" s="97">
        <v>45</v>
      </c>
      <c r="I74" s="97">
        <v>3</v>
      </c>
      <c r="J74" s="97" t="s">
        <v>93</v>
      </c>
      <c r="K74" s="12"/>
      <c r="L74" s="12"/>
    </row>
    <row r="75" spans="1:12" ht="12.75">
      <c r="A75" s="37" t="s">
        <v>403</v>
      </c>
      <c r="B75" s="99" t="s">
        <v>112</v>
      </c>
      <c r="C75" s="97">
        <v>3</v>
      </c>
      <c r="D75" s="97">
        <v>0</v>
      </c>
      <c r="E75" s="97">
        <v>15</v>
      </c>
      <c r="F75" s="97">
        <v>45</v>
      </c>
      <c r="G75" s="97">
        <v>0</v>
      </c>
      <c r="H75" s="97">
        <v>45</v>
      </c>
      <c r="I75" s="97">
        <v>3</v>
      </c>
      <c r="J75" s="97" t="s">
        <v>93</v>
      </c>
      <c r="K75" s="12"/>
      <c r="L75" s="12"/>
    </row>
    <row r="76" spans="1:12" ht="25.5">
      <c r="A76" s="37" t="s">
        <v>404</v>
      </c>
      <c r="B76" s="99" t="s">
        <v>181</v>
      </c>
      <c r="C76" s="97">
        <v>0</v>
      </c>
      <c r="D76" s="97">
        <v>4</v>
      </c>
      <c r="E76" s="97">
        <v>15</v>
      </c>
      <c r="F76" s="97">
        <v>0</v>
      </c>
      <c r="G76" s="97">
        <v>60</v>
      </c>
      <c r="H76" s="97">
        <v>60</v>
      </c>
      <c r="I76" s="97">
        <v>4</v>
      </c>
      <c r="J76" s="97" t="s">
        <v>20</v>
      </c>
      <c r="K76" s="12"/>
      <c r="L76" s="12"/>
    </row>
    <row r="77" spans="1:12" ht="25.5">
      <c r="A77" s="37" t="s">
        <v>405</v>
      </c>
      <c r="B77" s="99" t="s">
        <v>182</v>
      </c>
      <c r="C77" s="97">
        <v>0</v>
      </c>
      <c r="D77" s="97">
        <v>4</v>
      </c>
      <c r="E77" s="97">
        <v>15</v>
      </c>
      <c r="F77" s="97">
        <v>0</v>
      </c>
      <c r="G77" s="97">
        <v>60</v>
      </c>
      <c r="H77" s="97">
        <v>60</v>
      </c>
      <c r="I77" s="97">
        <v>4</v>
      </c>
      <c r="J77" s="97" t="s">
        <v>20</v>
      </c>
      <c r="K77" s="12"/>
      <c r="L77" s="12"/>
    </row>
    <row r="78" spans="1:12" ht="12.75">
      <c r="A78" s="37" t="s">
        <v>406</v>
      </c>
      <c r="B78" s="99" t="s">
        <v>256</v>
      </c>
      <c r="C78" s="97"/>
      <c r="D78" s="97"/>
      <c r="E78" s="97"/>
      <c r="F78" s="97"/>
      <c r="G78" s="97"/>
      <c r="H78" s="97"/>
      <c r="I78" s="97"/>
      <c r="J78" s="97"/>
      <c r="K78" s="12"/>
      <c r="L78" s="12"/>
    </row>
    <row r="79" spans="1:10" s="113" customFormat="1" ht="12.75">
      <c r="A79" s="108"/>
      <c r="B79" s="109" t="s">
        <v>224</v>
      </c>
      <c r="C79" s="110">
        <v>12</v>
      </c>
      <c r="D79" s="110">
        <v>24</v>
      </c>
      <c r="E79" s="111"/>
      <c r="F79" s="111">
        <v>180</v>
      </c>
      <c r="G79" s="110">
        <v>360</v>
      </c>
      <c r="H79" s="111">
        <v>540</v>
      </c>
      <c r="I79" s="112">
        <v>36</v>
      </c>
      <c r="J79" s="111"/>
    </row>
    <row r="80" spans="1:12" ht="12.75">
      <c r="A80" s="94"/>
      <c r="B80" s="94"/>
      <c r="C80" s="94"/>
      <c r="D80" s="94"/>
      <c r="E80" s="94"/>
      <c r="F80" s="94"/>
      <c r="G80" s="94"/>
      <c r="H80" s="94"/>
      <c r="I80" s="94"/>
      <c r="J80" s="94"/>
      <c r="K80" s="12"/>
      <c r="L80" s="12"/>
    </row>
    <row r="81" spans="1:12" ht="40.5" customHeight="1">
      <c r="A81" s="137" t="s">
        <v>452</v>
      </c>
      <c r="B81" s="137"/>
      <c r="C81" s="137"/>
      <c r="D81" s="137"/>
      <c r="E81" s="137"/>
      <c r="F81" s="137"/>
      <c r="G81" s="137"/>
      <c r="H81" s="137"/>
      <c r="I81" s="137"/>
      <c r="J81" s="138"/>
      <c r="K81" s="12"/>
      <c r="L81" s="12"/>
    </row>
    <row r="82" spans="1:12" ht="27" customHeight="1">
      <c r="A82" s="136" t="s">
        <v>453</v>
      </c>
      <c r="B82" s="136"/>
      <c r="C82" s="136"/>
      <c r="D82" s="136"/>
      <c r="E82" s="136"/>
      <c r="F82" s="136"/>
      <c r="G82" s="136"/>
      <c r="H82" s="136"/>
      <c r="I82" s="136"/>
      <c r="J82" s="136"/>
      <c r="K82" s="12"/>
      <c r="L82" s="12"/>
    </row>
    <row r="83" spans="1:12" ht="12.75">
      <c r="A83" s="94"/>
      <c r="B83" s="94"/>
      <c r="C83" s="94"/>
      <c r="D83" s="94"/>
      <c r="E83" s="94"/>
      <c r="F83" s="94"/>
      <c r="G83" s="94"/>
      <c r="H83" s="94"/>
      <c r="I83" s="94"/>
      <c r="J83" s="94"/>
      <c r="K83" s="12"/>
      <c r="L83" s="12"/>
    </row>
    <row r="84" spans="1:12" ht="12.75">
      <c r="A84" s="94"/>
      <c r="B84" s="94"/>
      <c r="C84" s="94"/>
      <c r="D84" s="94"/>
      <c r="E84" s="94"/>
      <c r="F84" s="94"/>
      <c r="G84" s="94"/>
      <c r="H84" s="94"/>
      <c r="I84" s="94"/>
      <c r="J84" s="94"/>
      <c r="K84" s="12"/>
      <c r="L84" s="12"/>
    </row>
    <row r="85" spans="1:12" ht="12.75">
      <c r="A85" s="94"/>
      <c r="B85" s="94"/>
      <c r="C85" s="94"/>
      <c r="D85" s="94"/>
      <c r="E85" s="94"/>
      <c r="F85" s="94"/>
      <c r="G85" s="94"/>
      <c r="H85" s="94"/>
      <c r="I85" s="94"/>
      <c r="J85" s="94"/>
      <c r="K85" s="12"/>
      <c r="L85" s="12"/>
    </row>
    <row r="86" spans="1:12" ht="12.75">
      <c r="A86" s="94"/>
      <c r="B86" s="94"/>
      <c r="C86" s="94"/>
      <c r="D86" s="94"/>
      <c r="E86" s="94"/>
      <c r="F86" s="94"/>
      <c r="G86" s="94"/>
      <c r="H86" s="94"/>
      <c r="I86" s="94"/>
      <c r="J86" s="94"/>
      <c r="K86" s="12"/>
      <c r="L86" s="12"/>
    </row>
    <row r="87" spans="1:12" ht="12.75">
      <c r="A87" s="12"/>
      <c r="B87" s="12"/>
      <c r="C87" s="12"/>
      <c r="D87" s="12"/>
      <c r="E87" s="12"/>
      <c r="F87" s="12"/>
      <c r="G87" s="12"/>
      <c r="H87" s="12"/>
      <c r="I87" s="12"/>
      <c r="J87" s="12"/>
      <c r="K87" s="12"/>
      <c r="L87" s="12"/>
    </row>
    <row r="88" spans="1:12" ht="12.75">
      <c r="A88" s="12"/>
      <c r="B88" s="12"/>
      <c r="C88" s="12"/>
      <c r="D88" s="12"/>
      <c r="E88" s="12"/>
      <c r="F88" s="12"/>
      <c r="G88" s="12"/>
      <c r="H88" s="12"/>
      <c r="I88" s="12"/>
      <c r="J88" s="12"/>
      <c r="K88" s="12"/>
      <c r="L88" s="12"/>
    </row>
    <row r="89" spans="1:12" ht="12.75">
      <c r="A89" s="12"/>
      <c r="B89" s="12"/>
      <c r="C89" s="12"/>
      <c r="D89" s="12"/>
      <c r="E89" s="12"/>
      <c r="F89" s="12"/>
      <c r="G89" s="12"/>
      <c r="H89" s="12"/>
      <c r="I89" s="12"/>
      <c r="J89" s="12"/>
      <c r="K89" s="12"/>
      <c r="L89" s="12"/>
    </row>
  </sheetData>
  <sheetProtection sort="0" autoFilter="0" pivotTables="0"/>
  <autoFilter ref="A2:J2"/>
  <mergeCells count="10">
    <mergeCell ref="A1:J1"/>
    <mergeCell ref="A3:J3"/>
    <mergeCell ref="A13:J13"/>
    <mergeCell ref="A25:J25"/>
    <mergeCell ref="A36:J36"/>
    <mergeCell ref="A82:J82"/>
    <mergeCell ref="A81:J81"/>
    <mergeCell ref="A46:J46"/>
    <mergeCell ref="A56:J56"/>
    <mergeCell ref="A68:J68"/>
  </mergeCells>
  <hyperlinks>
    <hyperlink ref="A82:J82" r:id="rId1" display="http://avkf.hu/dok/tanulmanyi_hirdetmeny_tanito_alapszakon_valaszthato_muveltsegi_teruletek_szabalyozasaval_kapcsolatban_2013_11_04.pdf"/>
  </hyperlinks>
  <printOptions/>
  <pageMargins left="0.7" right="0.7" top="0.75" bottom="0.75" header="0.3" footer="0.3"/>
  <pageSetup fitToHeight="0" fitToWidth="1" horizontalDpi="600" verticalDpi="600" orientation="portrait" paperSize="9" scale="5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Zóka Katalin</dc:creator>
  <cp:keywords/>
  <dc:description/>
  <cp:lastModifiedBy>Felhasználó</cp:lastModifiedBy>
  <cp:lastPrinted>2014-09-02T18:20:24Z</cp:lastPrinted>
  <dcterms:created xsi:type="dcterms:W3CDTF">2001-10-21T10:29:43Z</dcterms:created>
  <dcterms:modified xsi:type="dcterms:W3CDTF">2015-11-12T11:02:27Z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