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600" windowHeight="934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Munka1!$A$2:$AJ$73</definedName>
  </definedNames>
  <calcPr calcId="145621"/>
</workbook>
</file>

<file path=xl/calcChain.xml><?xml version="1.0" encoding="utf-8"?>
<calcChain xmlns="http://schemas.openxmlformats.org/spreadsheetml/2006/main">
  <c r="I69" i="1" l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V72" i="1"/>
  <c r="W69" i="1"/>
  <c r="X69" i="1"/>
  <c r="Y69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Y72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I19" i="1"/>
  <c r="J19" i="1"/>
  <c r="K19" i="1"/>
  <c r="L19" i="1"/>
  <c r="M19" i="1"/>
  <c r="N19" i="1"/>
  <c r="O19" i="1"/>
  <c r="P19" i="1"/>
  <c r="Q19" i="1"/>
  <c r="R19" i="1"/>
  <c r="R72" i="1"/>
  <c r="S19" i="1"/>
  <c r="T19" i="1"/>
  <c r="U19" i="1"/>
  <c r="V19" i="1"/>
  <c r="W19" i="1"/>
  <c r="W72" i="1"/>
  <c r="X19" i="1"/>
  <c r="Y19" i="1"/>
  <c r="H50" i="1"/>
  <c r="H69" i="1"/>
  <c r="H72" i="1"/>
  <c r="AF68" i="1"/>
  <c r="AE68" i="1"/>
  <c r="Z68" i="1"/>
  <c r="AF67" i="1"/>
  <c r="AE67" i="1"/>
  <c r="Z67" i="1"/>
  <c r="AF66" i="1"/>
  <c r="AE66" i="1"/>
  <c r="Z66" i="1"/>
  <c r="AF65" i="1"/>
  <c r="AE65" i="1"/>
  <c r="Z65" i="1"/>
  <c r="AF64" i="1"/>
  <c r="AE64" i="1"/>
  <c r="Z64" i="1"/>
  <c r="AF63" i="1"/>
  <c r="AE63" i="1"/>
  <c r="Z63" i="1"/>
  <c r="AF62" i="1"/>
  <c r="AE62" i="1"/>
  <c r="Z62" i="1"/>
  <c r="AF61" i="1"/>
  <c r="AE61" i="1"/>
  <c r="Z61" i="1"/>
  <c r="AF60" i="1"/>
  <c r="Z60" i="1"/>
  <c r="H58" i="1"/>
  <c r="AF57" i="1"/>
  <c r="Z57" i="1"/>
  <c r="AC57" i="1"/>
  <c r="AE57" i="1"/>
  <c r="AF56" i="1"/>
  <c r="Z56" i="1"/>
  <c r="AC56" i="1"/>
  <c r="AE56" i="1"/>
  <c r="AF55" i="1"/>
  <c r="AE55" i="1"/>
  <c r="AF54" i="1"/>
  <c r="AF53" i="1"/>
  <c r="AF58" i="1"/>
  <c r="AF52" i="1"/>
  <c r="AF49" i="1"/>
  <c r="AF48" i="1"/>
  <c r="Z49" i="1"/>
  <c r="AC49" i="1"/>
  <c r="AE49" i="1"/>
  <c r="AE48" i="1"/>
  <c r="AF47" i="1"/>
  <c r="AF46" i="1"/>
  <c r="AF45" i="1"/>
  <c r="Z45" i="1"/>
  <c r="AC45" i="1"/>
  <c r="AE45" i="1"/>
  <c r="AF44" i="1"/>
  <c r="AE44" i="1"/>
  <c r="AF43" i="1"/>
  <c r="AF42" i="1"/>
  <c r="AF41" i="1"/>
  <c r="AF40" i="1"/>
  <c r="AF39" i="1"/>
  <c r="Z39" i="1"/>
  <c r="AC39" i="1"/>
  <c r="AE39" i="1"/>
  <c r="AF38" i="1"/>
  <c r="AE38" i="1"/>
  <c r="AF37" i="1"/>
  <c r="AF35" i="1"/>
  <c r="AF34" i="1"/>
  <c r="AF33" i="1"/>
  <c r="AE33" i="1"/>
  <c r="AF32" i="1"/>
  <c r="AF31" i="1"/>
  <c r="AF29" i="1"/>
  <c r="AF28" i="1"/>
  <c r="AF27" i="1"/>
  <c r="AF26" i="1"/>
  <c r="AF25" i="1"/>
  <c r="AF24" i="1"/>
  <c r="Z24" i="1"/>
  <c r="AC24" i="1"/>
  <c r="AE24" i="1"/>
  <c r="AF23" i="1"/>
  <c r="AF22" i="1"/>
  <c r="H19" i="1"/>
  <c r="AF18" i="1"/>
  <c r="Z18" i="1"/>
  <c r="AC18" i="1"/>
  <c r="AE18" i="1"/>
  <c r="AF17" i="1"/>
  <c r="AA17" i="1"/>
  <c r="AD17" i="1"/>
  <c r="AE17" i="1"/>
  <c r="AF16" i="1"/>
  <c r="AA16" i="1"/>
  <c r="AD16" i="1"/>
  <c r="AE16" i="1"/>
  <c r="AF15" i="1"/>
  <c r="AE15" i="1"/>
  <c r="AF14" i="1"/>
  <c r="Z14" i="1"/>
  <c r="AC14" i="1"/>
  <c r="AE14" i="1"/>
  <c r="AF13" i="1"/>
  <c r="AF12" i="1"/>
  <c r="AF11" i="1"/>
  <c r="Z11" i="1"/>
  <c r="AC11" i="1"/>
  <c r="AE11" i="1"/>
  <c r="AF10" i="1"/>
  <c r="Z10" i="1"/>
  <c r="AC10" i="1"/>
  <c r="AE10" i="1"/>
  <c r="AF9" i="1"/>
  <c r="AA9" i="1"/>
  <c r="AD9" i="1"/>
  <c r="AE9" i="1"/>
  <c r="AF8" i="1"/>
  <c r="AA8" i="1"/>
  <c r="AD8" i="1"/>
  <c r="AE8" i="1"/>
  <c r="AF7" i="1"/>
  <c r="AA7" i="1"/>
  <c r="AD7" i="1"/>
  <c r="AE7" i="1"/>
  <c r="AF6" i="1"/>
  <c r="AA6" i="1"/>
  <c r="AD6" i="1"/>
  <c r="AE6" i="1"/>
  <c r="AF5" i="1"/>
  <c r="AF4" i="1"/>
  <c r="AA4" i="1"/>
  <c r="AE40" i="1"/>
  <c r="AE29" i="1"/>
  <c r="AE28" i="1"/>
  <c r="AE54" i="1"/>
  <c r="AE53" i="1"/>
  <c r="AE52" i="1"/>
  <c r="AE47" i="1"/>
  <c r="AE46" i="1"/>
  <c r="AE43" i="1"/>
  <c r="AE42" i="1"/>
  <c r="AE41" i="1"/>
  <c r="AE37" i="1"/>
  <c r="AE35" i="1"/>
  <c r="AE34" i="1"/>
  <c r="AE32" i="1"/>
  <c r="AE31" i="1"/>
  <c r="AE27" i="1"/>
  <c r="AE26" i="1"/>
  <c r="AE25" i="1"/>
  <c r="AE23" i="1"/>
  <c r="AE13" i="1"/>
  <c r="AE12" i="1"/>
  <c r="AE5" i="1"/>
  <c r="Z19" i="1"/>
  <c r="AC19" i="1"/>
  <c r="U72" i="1"/>
  <c r="Q72" i="1"/>
  <c r="AE69" i="1"/>
  <c r="AF30" i="1"/>
  <c r="AF59" i="1"/>
  <c r="X72" i="1"/>
  <c r="T72" i="1"/>
  <c r="L72" i="1"/>
  <c r="AE36" i="1"/>
  <c r="AF3" i="1"/>
  <c r="AF36" i="1"/>
  <c r="N72" i="1"/>
  <c r="AF19" i="1"/>
  <c r="O72" i="1"/>
  <c r="J72" i="1"/>
  <c r="AE22" i="1"/>
  <c r="AE30" i="1"/>
  <c r="S72" i="1"/>
  <c r="P72" i="1"/>
  <c r="AF51" i="1"/>
  <c r="K72" i="1"/>
  <c r="AA50" i="1"/>
  <c r="AD50" i="1"/>
  <c r="AA58" i="1"/>
  <c r="AD58" i="1"/>
  <c r="AF69" i="1"/>
  <c r="AA19" i="1"/>
  <c r="AD19" i="1"/>
  <c r="AE19" i="1"/>
  <c r="AE59" i="1"/>
  <c r="M72" i="1"/>
  <c r="I72" i="1"/>
  <c r="Z50" i="1"/>
  <c r="AC50" i="1"/>
  <c r="AF50" i="1"/>
  <c r="Z58" i="1"/>
  <c r="AC58" i="1"/>
  <c r="AE51" i="1"/>
  <c r="AD4" i="1"/>
  <c r="AE4" i="1"/>
  <c r="AE3" i="1"/>
  <c r="AE50" i="1"/>
  <c r="AE21" i="1"/>
  <c r="AF21" i="1"/>
  <c r="AF20" i="1"/>
  <c r="AF73" i="1"/>
  <c r="AF72" i="1"/>
  <c r="AE58" i="1"/>
  <c r="AE20" i="1"/>
  <c r="AE73" i="1"/>
</calcChain>
</file>

<file path=xl/sharedStrings.xml><?xml version="1.0" encoding="utf-8"?>
<sst xmlns="http://schemas.openxmlformats.org/spreadsheetml/2006/main" count="435" uniqueCount="190">
  <si>
    <t>Szak</t>
  </si>
  <si>
    <t>Évfolyam</t>
  </si>
  <si>
    <t>Félév</t>
  </si>
  <si>
    <t>Tantárgy</t>
  </si>
  <si>
    <t>Tantárgy- csoport</t>
  </si>
  <si>
    <t>Tárgycsop. jellege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</si>
  <si>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</si>
  <si>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</si>
  <si>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</si>
  <si>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</si>
  <si>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</si>
  <si>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</si>
  <si>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</si>
  <si>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</si>
  <si>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</si>
  <si>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</si>
  <si>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</si>
  <si>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</si>
  <si>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</si>
  <si>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</si>
  <si>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</si>
  <si>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</si>
  <si>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</si>
  <si>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</si>
  <si>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</si>
  <si>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</si>
  <si>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</si>
  <si>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</si>
  <si>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</si>
  <si>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</si>
  <si>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</si>
  <si>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</si>
  <si>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Előfeltételek (tantárgynév)</t>
  </si>
  <si>
    <t>Tantárgyfelelős</t>
  </si>
  <si>
    <t>Tárgycsop. felelős</t>
  </si>
  <si>
    <t>I. 1. Alapozó ismeretek (előírt 20-35 kredit)</t>
  </si>
  <si>
    <t>CSKN</t>
  </si>
  <si>
    <t>I.</t>
  </si>
  <si>
    <t xml:space="preserve">Filozófiatörténet </t>
  </si>
  <si>
    <t>TARS</t>
  </si>
  <si>
    <t>KEE</t>
  </si>
  <si>
    <t>v</t>
  </si>
  <si>
    <t>III.</t>
  </si>
  <si>
    <t>gyj</t>
  </si>
  <si>
    <t>5.</t>
  </si>
  <si>
    <t>Bevezetés az etikába</t>
  </si>
  <si>
    <t>6.</t>
  </si>
  <si>
    <t>Nevelés- és művelődéstörténet 2.</t>
  </si>
  <si>
    <t>II.</t>
  </si>
  <si>
    <t>Bevezetés a kereszténységbe</t>
  </si>
  <si>
    <t>Kisebbségtudományi alapismeretek és romológia</t>
  </si>
  <si>
    <t>1.</t>
  </si>
  <si>
    <t>Informatika 1.</t>
  </si>
  <si>
    <t>INFO</t>
  </si>
  <si>
    <t>2.</t>
  </si>
  <si>
    <t>Informatika 2.</t>
  </si>
  <si>
    <t>Általános és fejlődéslélektan 1.</t>
  </si>
  <si>
    <t>PSZI</t>
  </si>
  <si>
    <t>Pedagógiai szociálpszichológia</t>
  </si>
  <si>
    <t>Szakmaikészség-fejlesztés 1.</t>
  </si>
  <si>
    <t>PEDA</t>
  </si>
  <si>
    <t>Pedagógiai kutatásmódszertan</t>
  </si>
  <si>
    <t>összesen</t>
  </si>
  <si>
    <t>II. Szakmai törzsanyag (előírt 120-140 kredit)</t>
  </si>
  <si>
    <t>II. 1.Általános szakterületi ismeretek (előírt 70-80 kredit)</t>
  </si>
  <si>
    <t>Pedagógiai-pszichológiai modul</t>
  </si>
  <si>
    <t>Általános és fejlődéslélektan 2.</t>
  </si>
  <si>
    <t>A játék a nevelésben</t>
  </si>
  <si>
    <t>Komplex pedagógia ismeretek 2. A csecsemő- és kisgyermekkor pedagógiája</t>
  </si>
  <si>
    <t>Társadalomtudományi modul</t>
  </si>
  <si>
    <t xml:space="preserve">Szociálpolitika  </t>
  </si>
  <si>
    <t>Egészségtudományi modul</t>
  </si>
  <si>
    <t>Egészségtudományi alapismeretek</t>
  </si>
  <si>
    <t>Csecsemő- és gyermekgondozási ismeretek 1.</t>
  </si>
  <si>
    <t>3.</t>
  </si>
  <si>
    <t>Csecsemő- és gyermekgondozási ismeretek 2.</t>
  </si>
  <si>
    <t>Csecsemő- és gyermekgondozástani ismeretek 1.</t>
  </si>
  <si>
    <t>Gyermek-egészségügyi ismeretek (gyermekgyógyászat és alkalmazott gyógyszertan)</t>
  </si>
  <si>
    <t xml:space="preserve">Gyermekápolás- és táplálkozástan  </t>
  </si>
  <si>
    <t>Gyermekgyógyászat és alkalmazott gyógyszertan</t>
  </si>
  <si>
    <t>Módszertani modul</t>
  </si>
  <si>
    <t>4.</t>
  </si>
  <si>
    <t>Vizuális nevelés és módszertana 1.</t>
  </si>
  <si>
    <t>Vizuális nevelés és módszertana 2.</t>
  </si>
  <si>
    <t>Ének-zenei nevelés és módszertana 1.</t>
  </si>
  <si>
    <t>Ének-zenei nevelés és módszertana 2.</t>
  </si>
  <si>
    <t xml:space="preserve">Bábjáték és módszertana </t>
  </si>
  <si>
    <t>Környezeti és matematikai tapasztalat- és  ismeretszerzés módszerei</t>
  </si>
  <si>
    <t xml:space="preserve">Idegen nyelv </t>
  </si>
  <si>
    <t xml:space="preserve">II. </t>
  </si>
  <si>
    <t>IDNY</t>
  </si>
  <si>
    <t>KSP</t>
  </si>
  <si>
    <t>II. 2. Differenciált szakmai ismeretek (20-30 kredit)</t>
  </si>
  <si>
    <t xml:space="preserve">Korai fejlesztés </t>
  </si>
  <si>
    <t xml:space="preserve">Az inklúzió pedagógiája </t>
  </si>
  <si>
    <t>A szociális ellátórendszer formái és intézményei</t>
  </si>
  <si>
    <t>Családgondozás: egyéni és szülőcsoportos tanácsadás</t>
  </si>
  <si>
    <t xml:space="preserve">Szakmaikészség-fejlesztés 2. </t>
  </si>
  <si>
    <t xml:space="preserve">Szakmaikészség-fejlesztés 1. </t>
  </si>
  <si>
    <t>II. 3. Szakmai gyakorlat (30 kredit)</t>
  </si>
  <si>
    <t>Egyéni nevelési gyakorlat 2. (családi napközi,  gyermekjóléti szolgálat)</t>
  </si>
  <si>
    <t>Egyéni nevelési gyakorlat 1., Komplex pedagógiai ism. 1./Értékorientált pedagógia; A napközbeni ellátás formái és intézményei</t>
  </si>
  <si>
    <t>Egyéni nevelési gyakorlat 3. (családok átmeneti otthona, bölcsőde speciális csoport)</t>
  </si>
  <si>
    <t>Egyéni nevelési gyakorlat 2., Szakmaikészség-fejlesztés; Komplex pedagógiai ismeretek 2./A kisgyermekkor pedagógiája</t>
  </si>
  <si>
    <t>Egyéni nevelési gyakorlat 4. (korai fejlesztő, családsegítő és gyermekjóléti szolgálat)</t>
  </si>
  <si>
    <t>Egyéni nevelési gyakorlat 3., Szociáliskészség-fejlesztő tréning, Családpedagógia</t>
  </si>
  <si>
    <t>Csoportos nevelési gyakorlat 1. (bölcsőde)</t>
  </si>
  <si>
    <t>Egyéni nevelési gyakorlat 1. (bölcsőde, óvoda)., Komplex pedagógiai ismeretek 2./A kisgyermekkor pedagógiája</t>
  </si>
  <si>
    <t>Csoportos nevelési gyakorlat 2. (bölcsőde)</t>
  </si>
  <si>
    <t>Egyéni nevelési gyakorlat 2.</t>
  </si>
  <si>
    <t>Csoportos nevelési gyakorlat 3. (bölcsőde, óvoda)</t>
  </si>
  <si>
    <t>Egyéni nevelési gyakorlat 3.</t>
  </si>
  <si>
    <t>Csoportos nevelési gyakorlat 4. (bölcsőde,bölcsőde speciális csoport)</t>
  </si>
  <si>
    <t>Egyéni nevelési gyakorlat 4., Korai fejlesztés 1.</t>
  </si>
  <si>
    <r>
      <t>Összefüggő gyakorlat-</t>
    </r>
    <r>
      <rPr>
        <b/>
        <sz val="9"/>
        <rFont val="Arial CE"/>
        <charset val="238"/>
      </rPr>
      <t>zárógyakorlat</t>
    </r>
    <r>
      <rPr>
        <sz val="9"/>
        <rFont val="Arial CE"/>
        <charset val="238"/>
      </rPr>
      <t xml:space="preserve"> (bölcsőde csecsemő-tipegő csoport, nagycsoport)</t>
    </r>
  </si>
  <si>
    <t>10gyj</t>
  </si>
  <si>
    <t>II. 3. Szabadon választható tárgyak - minden félévben az intézetek hirdetik meg az aktuális kínálatot, a másik három alapszak bármely kurzusa felvehető szabadon választott kurzusként - (előírt 10 kredit)</t>
  </si>
  <si>
    <t>Szakdolgozat</t>
  </si>
  <si>
    <t>Csecsemő- és kisgyermeknevelő szak összesen:</t>
  </si>
  <si>
    <t>Nevelés- és művelődéstörténet 1.</t>
  </si>
  <si>
    <t>Csoportos nevelési gyakorlat 4.</t>
  </si>
  <si>
    <t>Mozgásfejlődés és -fejlesztés 1.</t>
  </si>
  <si>
    <t>Idegen nyelv</t>
  </si>
  <si>
    <t>Családpedagógia</t>
  </si>
  <si>
    <t>Személyiségfejlesztés a hagyományismeret eszközeivel</t>
  </si>
  <si>
    <t>Mozgásfejlődés és -fejlesztés 2.</t>
  </si>
  <si>
    <t>Anyanyelvi és irodalmi nevelés mószertana 1.</t>
  </si>
  <si>
    <t>Anyanyelvi és irodalmi nevelés módszertana 2.</t>
  </si>
  <si>
    <t>Munkareő-piaci ismeretek</t>
  </si>
  <si>
    <t>Szakmaikészség-fejlesztés 3. (Szakmai önreflexiót, önkorrekciót fejlesztő tréning)</t>
  </si>
  <si>
    <t>HFALTALB001</t>
  </si>
  <si>
    <t>BLALTS1002</t>
  </si>
  <si>
    <t>BLOVOP2001</t>
  </si>
  <si>
    <t>HFALTALB092</t>
  </si>
  <si>
    <t>BLOVOP2002</t>
  </si>
  <si>
    <t>BLOVOP1005</t>
  </si>
  <si>
    <t>BLOVOP2003</t>
  </si>
  <si>
    <t>RTALTALB152</t>
  </si>
  <si>
    <t>RTALTALB014</t>
  </si>
  <si>
    <t>Komplex pedagógia 1. Értékorientált pedagógia</t>
  </si>
  <si>
    <t>NMALTALB431</t>
  </si>
  <si>
    <t>BLOVOP2032</t>
  </si>
  <si>
    <t>Komplex pedagógia 3. A keresztény nevelés alapjai; Kompetenciaalapú pedagógia</t>
  </si>
  <si>
    <t>BLOVOP1002</t>
  </si>
  <si>
    <t>BLOVOP1003</t>
  </si>
  <si>
    <t>RTALTALB007</t>
  </si>
  <si>
    <t>RTALTALB015</t>
  </si>
  <si>
    <t>BLCSGN1009</t>
  </si>
  <si>
    <t>Komplex pedagógia 2. (A csecsemő- és kisgyermekkor pedagógiája)</t>
  </si>
  <si>
    <t>BLCSGN1010</t>
  </si>
  <si>
    <t>BCS1G0001L</t>
  </si>
  <si>
    <t>BLCSGN1006</t>
  </si>
  <si>
    <t>BCS1O0001L</t>
  </si>
  <si>
    <t>BCS2O0001L</t>
  </si>
  <si>
    <t>BLCSGN2009</t>
  </si>
  <si>
    <t>BLCSGN1011</t>
  </si>
  <si>
    <t>BCS2G0001L</t>
  </si>
  <si>
    <t>BCS1G0002L</t>
  </si>
  <si>
    <t>Egyéni nevelési gyakorlat 1. (bölcsőde, óvoda)</t>
  </si>
  <si>
    <t>BCS1O0012L</t>
  </si>
  <si>
    <t>BCS1O0013L</t>
  </si>
  <si>
    <t>BCS2O0015L</t>
  </si>
  <si>
    <t>BCS1O0002L</t>
  </si>
  <si>
    <t>BCS2O0003L</t>
  </si>
  <si>
    <t>BCS1O0003L</t>
  </si>
  <si>
    <t>BCS1O0004L</t>
  </si>
  <si>
    <t>BCS1O0016L</t>
  </si>
  <si>
    <t>ECS1O0001L</t>
  </si>
  <si>
    <t>ECS2O0001L</t>
  </si>
  <si>
    <t>BCS2O0017L</t>
  </si>
  <si>
    <t>BCS1O0005L</t>
  </si>
  <si>
    <t>BCS2O0005L</t>
  </si>
  <si>
    <t>BCS1O0006L</t>
  </si>
  <si>
    <t>BCS2O0007L</t>
  </si>
  <si>
    <t>BCS1O0007L</t>
  </si>
  <si>
    <t>BCS1O0008L</t>
  </si>
  <si>
    <t>BCS1O0009L</t>
  </si>
  <si>
    <t>BCS1O0010L</t>
  </si>
  <si>
    <t>BLCSGN1012</t>
  </si>
  <si>
    <t>BLCSGN2006</t>
  </si>
  <si>
    <t>BCS2O0011L</t>
  </si>
  <si>
    <t>BCS2G0002L</t>
  </si>
  <si>
    <t>BCS2G0003L</t>
  </si>
  <si>
    <t>BCS1G0003L</t>
  </si>
  <si>
    <t>BCS2G0004L</t>
  </si>
  <si>
    <t>BCS1G0004L</t>
  </si>
  <si>
    <t>BCS2G0005L</t>
  </si>
  <si>
    <t>BCS2O0002L</t>
  </si>
  <si>
    <r>
      <t>Csecsemő- és kisgyermeknevelő BA szak</t>
    </r>
    <r>
      <rPr>
        <sz val="22"/>
        <rFont val="Arial"/>
        <family val="2"/>
        <charset val="238"/>
      </rPr>
      <t xml:space="preserve">
</t>
    </r>
    <r>
      <rPr>
        <sz val="22"/>
        <color indexed="57"/>
        <rFont val="Arial"/>
        <family val="2"/>
        <charset val="238"/>
      </rPr>
      <t>levelező tagozat</t>
    </r>
    <r>
      <rPr>
        <sz val="22"/>
        <rFont val="Arial"/>
        <family val="2"/>
        <charset val="238"/>
      </rPr>
      <t xml:space="preserve"> óra- és vizsgaterv </t>
    </r>
  </si>
  <si>
    <t>A személyiségfejlődés zavarai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</si>
</sst>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trike/>
      <sz val="9"/>
      <name val="Arial CE"/>
      <charset val="238"/>
    </font>
    <font>
      <b/>
      <sz val="9"/>
      <name val="Arial CE"/>
      <charset val="238"/>
    </font>
    <font>
      <b/>
      <i/>
      <sz val="10"/>
      <name val="Arial"/>
      <family val="2"/>
      <charset val="238"/>
    </font>
    <font>
      <b/>
      <i/>
      <sz val="9"/>
      <name val="Arial CE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22"/>
      <color indexed="10"/>
      <name val="Arial"/>
      <family val="2"/>
      <charset val="238"/>
    </font>
    <font>
      <sz val="22"/>
      <name val="Arial"/>
      <family val="2"/>
      <charset val="238"/>
    </font>
    <font>
      <sz val="22"/>
      <color indexed="57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349">
    <xf numFmtId="0" fontId="0" fillId="0" borderId="0" xfId="0"/>
    <xf numFmtId="0" fontId="1" fillId="7" borderId="1" xfId="0" applyFont="1" applyFill="1" applyBorder="1" applyAlignment="1">
      <alignment horizontal="center" vertical="center" textRotation="90"/>
    </xf>
    <xf numFmtId="0" fontId="1" fillId="7" borderId="2" xfId="0" applyFont="1" applyFill="1" applyBorder="1" applyAlignment="1">
      <alignment horizontal="center" vertical="center" textRotation="90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7" borderId="7" xfId="0" applyFont="1" applyFill="1" applyBorder="1" applyAlignment="1">
      <alignment horizontal="center" vertical="center" textRotation="90" wrapText="1"/>
    </xf>
    <xf numFmtId="1" fontId="1" fillId="7" borderId="8" xfId="0" applyNumberFormat="1" applyFont="1" applyFill="1" applyBorder="1" applyAlignment="1">
      <alignment horizontal="center" vertical="center" textRotation="90" shrinkToFit="1"/>
    </xf>
    <xf numFmtId="0" fontId="1" fillId="7" borderId="9" xfId="0" applyNumberFormat="1" applyFont="1" applyFill="1" applyBorder="1" applyAlignment="1">
      <alignment horizontal="center" vertical="center" textRotation="90" shrinkToFit="1"/>
    </xf>
    <xf numFmtId="0" fontId="1" fillId="7" borderId="10" xfId="0" applyNumberFormat="1" applyFont="1" applyFill="1" applyBorder="1" applyAlignment="1">
      <alignment horizontal="center" vertical="center" textRotation="90" shrinkToFit="1"/>
    </xf>
    <xf numFmtId="0" fontId="1" fillId="7" borderId="8" xfId="0" applyNumberFormat="1" applyFont="1" applyFill="1" applyBorder="1" applyAlignment="1">
      <alignment horizontal="center" vertical="center" textRotation="90" shrinkToFit="1"/>
    </xf>
    <xf numFmtId="0" fontId="1" fillId="7" borderId="7" xfId="0" applyNumberFormat="1" applyFont="1" applyFill="1" applyBorder="1" applyAlignment="1">
      <alignment horizontal="center" vertical="center" textRotation="90" shrinkToFit="1"/>
    </xf>
    <xf numFmtId="0" fontId="1" fillId="7" borderId="11" xfId="0" applyNumberFormat="1" applyFont="1" applyFill="1" applyBorder="1" applyAlignment="1">
      <alignment horizontal="center" vertical="center" textRotation="90" shrinkToFit="1"/>
    </xf>
    <xf numFmtId="0" fontId="1" fillId="7" borderId="11" xfId="0" applyFont="1" applyFill="1" applyBorder="1" applyAlignment="1">
      <alignment horizontal="center" vertical="center" textRotation="90" shrinkToFit="1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4" borderId="22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" fontId="1" fillId="4" borderId="23" xfId="0" applyNumberFormat="1" applyFont="1" applyFill="1" applyBorder="1" applyAlignment="1">
      <alignment horizontal="center" vertical="center" shrinkToFit="1"/>
    </xf>
    <xf numFmtId="0" fontId="1" fillId="4" borderId="15" xfId="0" applyNumberFormat="1" applyFont="1" applyFill="1" applyBorder="1" applyAlignment="1">
      <alignment horizontal="center" vertical="center" shrinkToFit="1"/>
    </xf>
    <xf numFmtId="0" fontId="1" fillId="4" borderId="24" xfId="0" applyNumberFormat="1" applyFont="1" applyFill="1" applyBorder="1" applyAlignment="1">
      <alignment horizontal="center" vertical="center" shrinkToFit="1"/>
    </xf>
    <xf numFmtId="0" fontId="1" fillId="4" borderId="23" xfId="0" applyNumberFormat="1" applyFont="1" applyFill="1" applyBorder="1" applyAlignment="1">
      <alignment horizontal="center" vertical="center" shrinkToFit="1"/>
    </xf>
    <xf numFmtId="0" fontId="1" fillId="4" borderId="5" xfId="0" applyNumberFormat="1" applyFont="1" applyFill="1" applyBorder="1" applyAlignment="1">
      <alignment horizontal="center" vertical="center" shrinkToFit="1"/>
    </xf>
    <xf numFmtId="0" fontId="1" fillId="4" borderId="25" xfId="0" applyNumberFormat="1" applyFont="1" applyFill="1" applyBorder="1" applyAlignment="1">
      <alignment horizontal="center" vertical="center" shrinkToFit="1"/>
    </xf>
    <xf numFmtId="1" fontId="1" fillId="4" borderId="26" xfId="0" applyNumberFormat="1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1" fontId="1" fillId="0" borderId="26" xfId="0" applyNumberFormat="1" applyFont="1" applyFill="1" applyBorder="1" applyAlignment="1">
      <alignment horizontal="center" vertical="center" shrinkToFit="1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1" fontId="1" fillId="4" borderId="30" xfId="0" applyNumberFormat="1" applyFont="1" applyFill="1" applyBorder="1" applyAlignment="1">
      <alignment horizontal="center" vertical="center" shrinkToFit="1"/>
    </xf>
    <xf numFmtId="0" fontId="1" fillId="4" borderId="28" xfId="0" applyNumberFormat="1" applyFont="1" applyFill="1" applyBorder="1" applyAlignment="1">
      <alignment horizontal="center" vertical="center" shrinkToFit="1"/>
    </xf>
    <xf numFmtId="0" fontId="1" fillId="4" borderId="31" xfId="0" applyNumberFormat="1" applyFont="1" applyFill="1" applyBorder="1" applyAlignment="1">
      <alignment horizontal="center" vertical="center" shrinkToFit="1"/>
    </xf>
    <xf numFmtId="0" fontId="1" fillId="4" borderId="30" xfId="0" applyNumberFormat="1" applyFont="1" applyFill="1" applyBorder="1" applyAlignment="1">
      <alignment horizontal="center" vertical="center" shrinkToFit="1"/>
    </xf>
    <xf numFmtId="0" fontId="1" fillId="4" borderId="29" xfId="0" applyNumberFormat="1" applyFont="1" applyFill="1" applyBorder="1" applyAlignment="1">
      <alignment horizontal="center" vertical="center" shrinkToFit="1"/>
    </xf>
    <xf numFmtId="0" fontId="1" fillId="4" borderId="32" xfId="0" applyNumberFormat="1" applyFont="1" applyFill="1" applyBorder="1" applyAlignment="1">
      <alignment horizontal="center" vertical="center" shrinkToFit="1"/>
    </xf>
    <xf numFmtId="0" fontId="1" fillId="4" borderId="33" xfId="0" applyNumberFormat="1" applyFont="1" applyFill="1" applyBorder="1" applyAlignment="1">
      <alignment horizontal="center" vertical="center" shrinkToFit="1"/>
    </xf>
    <xf numFmtId="0" fontId="1" fillId="4" borderId="34" xfId="0" applyNumberFormat="1" applyFont="1" applyFill="1" applyBorder="1" applyAlignment="1">
      <alignment horizontal="center" vertical="center" shrinkToFit="1"/>
    </xf>
    <xf numFmtId="0" fontId="1" fillId="4" borderId="35" xfId="0" applyFont="1" applyFill="1" applyBorder="1" applyAlignment="1">
      <alignment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" fontId="1" fillId="4" borderId="36" xfId="0" applyNumberFormat="1" applyFont="1" applyFill="1" applyBorder="1" applyAlignment="1">
      <alignment horizontal="center" vertical="center" shrinkToFit="1"/>
    </xf>
    <xf numFmtId="0" fontId="1" fillId="4" borderId="7" xfId="0" applyNumberFormat="1" applyFont="1" applyFill="1" applyBorder="1" applyAlignment="1">
      <alignment horizontal="center" vertical="center" shrinkToFit="1"/>
    </xf>
    <xf numFmtId="0" fontId="1" fillId="4" borderId="37" xfId="0" applyNumberFormat="1" applyFont="1" applyFill="1" applyBorder="1" applyAlignment="1">
      <alignment horizontal="center" vertical="center" shrinkToFit="1"/>
    </xf>
    <xf numFmtId="0" fontId="1" fillId="4" borderId="36" xfId="0" applyNumberFormat="1" applyFont="1" applyFill="1" applyBorder="1" applyAlignment="1">
      <alignment horizontal="center" vertical="center" shrinkToFit="1"/>
    </xf>
    <xf numFmtId="0" fontId="1" fillId="4" borderId="8" xfId="0" applyNumberFormat="1" applyFont="1" applyFill="1" applyBorder="1" applyAlignment="1">
      <alignment horizontal="center" vertical="center" shrinkToFit="1"/>
    </xf>
    <xf numFmtId="0" fontId="1" fillId="4" borderId="11" xfId="0" applyNumberFormat="1" applyFont="1" applyFill="1" applyBorder="1" applyAlignment="1">
      <alignment horizontal="center" vertical="center" shrinkToFit="1"/>
    </xf>
    <xf numFmtId="0" fontId="1" fillId="4" borderId="10" xfId="0" applyNumberFormat="1" applyFont="1" applyFill="1" applyBorder="1" applyAlignment="1">
      <alignment horizontal="center" vertical="center" shrinkToFit="1"/>
    </xf>
    <xf numFmtId="0" fontId="1" fillId="4" borderId="38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4" borderId="39" xfId="0" applyNumberFormat="1" applyFont="1" applyFill="1" applyBorder="1" applyAlignment="1">
      <alignment horizontal="center" vertical="center" shrinkToFit="1"/>
    </xf>
    <xf numFmtId="0" fontId="1" fillId="4" borderId="40" xfId="0" applyNumberFormat="1" applyFont="1" applyFill="1" applyBorder="1" applyAlignment="1">
      <alignment horizontal="center" vertical="center" shrinkToFit="1"/>
    </xf>
    <xf numFmtId="0" fontId="1" fillId="4" borderId="41" xfId="0" applyNumberFormat="1" applyFont="1" applyFill="1" applyBorder="1" applyAlignment="1">
      <alignment horizontal="center" vertical="center" shrinkToFit="1"/>
    </xf>
    <xf numFmtId="0" fontId="1" fillId="4" borderId="3" xfId="0" applyNumberFormat="1" applyFont="1" applyFill="1" applyBorder="1" applyAlignment="1">
      <alignment horizontal="center" vertical="center" shrinkToFit="1"/>
    </xf>
    <xf numFmtId="0" fontId="1" fillId="4" borderId="4" xfId="0" applyNumberFormat="1" applyFont="1" applyFill="1" applyBorder="1" applyAlignment="1">
      <alignment horizontal="center" vertical="center" shrinkToFit="1"/>
    </xf>
    <xf numFmtId="0" fontId="1" fillId="4" borderId="42" xfId="0" applyNumberFormat="1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4" borderId="2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 shrinkToFit="1"/>
    </xf>
    <xf numFmtId="0" fontId="1" fillId="4" borderId="45" xfId="0" applyNumberFormat="1" applyFont="1" applyFill="1" applyBorder="1" applyAlignment="1">
      <alignment horizontal="center" vertical="center" shrinkToFit="1"/>
    </xf>
    <xf numFmtId="0" fontId="1" fillId="4" borderId="44" xfId="0" applyNumberFormat="1" applyFont="1" applyFill="1" applyBorder="1" applyAlignment="1">
      <alignment horizontal="center" vertical="center" shrinkToFit="1"/>
    </xf>
    <xf numFmtId="0" fontId="1" fillId="4" borderId="47" xfId="0" applyNumberFormat="1" applyFont="1" applyFill="1" applyBorder="1" applyAlignment="1">
      <alignment horizontal="center" vertical="center" shrinkToFit="1"/>
    </xf>
    <xf numFmtId="0" fontId="1" fillId="4" borderId="30" xfId="0" applyFont="1" applyFill="1" applyBorder="1" applyAlignment="1">
      <alignment horizontal="center" vertical="center"/>
    </xf>
    <xf numFmtId="1" fontId="1" fillId="4" borderId="45" xfId="0" applyNumberFormat="1" applyFont="1" applyFill="1" applyBorder="1" applyAlignment="1">
      <alignment horizontal="center" vertical="center" shrinkToFit="1"/>
    </xf>
    <xf numFmtId="0" fontId="1" fillId="4" borderId="6" xfId="0" applyNumberFormat="1" applyFont="1" applyFill="1" applyBorder="1" applyAlignment="1">
      <alignment horizontal="center" vertical="center" shrinkToFit="1"/>
    </xf>
    <xf numFmtId="0" fontId="1" fillId="4" borderId="46" xfId="0" applyNumberFormat="1" applyFont="1" applyFill="1" applyBorder="1" applyAlignment="1">
      <alignment horizontal="center" vertical="center" shrinkToFit="1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1" fontId="1" fillId="4" borderId="50" xfId="0" applyNumberFormat="1" applyFont="1" applyFill="1" applyBorder="1" applyAlignment="1">
      <alignment horizontal="center" vertical="center" shrinkToFit="1"/>
    </xf>
    <xf numFmtId="1" fontId="1" fillId="4" borderId="51" xfId="0" applyNumberFormat="1" applyFont="1" applyFill="1" applyBorder="1" applyAlignment="1">
      <alignment horizontal="center" vertical="center" shrinkToFit="1"/>
    </xf>
    <xf numFmtId="0" fontId="1" fillId="4" borderId="52" xfId="0" applyNumberFormat="1" applyFont="1" applyFill="1" applyBorder="1" applyAlignment="1">
      <alignment horizontal="center" vertical="center" shrinkToFit="1"/>
    </xf>
    <xf numFmtId="0" fontId="1" fillId="4" borderId="50" xfId="0" applyNumberFormat="1" applyFont="1" applyFill="1" applyBorder="1" applyAlignment="1">
      <alignment horizontal="center" vertical="center" shrinkToFit="1"/>
    </xf>
    <xf numFmtId="0" fontId="1" fillId="4" borderId="51" xfId="0" applyNumberFormat="1" applyFont="1" applyFill="1" applyBorder="1" applyAlignment="1">
      <alignment horizontal="center" vertical="center" shrinkToFit="1"/>
    </xf>
    <xf numFmtId="1" fontId="1" fillId="4" borderId="34" xfId="0" applyNumberFormat="1" applyFont="1" applyFill="1" applyBorder="1" applyAlignment="1">
      <alignment horizontal="center" vertical="center" shrinkToFit="1"/>
    </xf>
    <xf numFmtId="0" fontId="1" fillId="4" borderId="53" xfId="0" applyNumberFormat="1" applyFont="1" applyFill="1" applyBorder="1" applyAlignment="1">
      <alignment horizontal="center" vertical="center" wrapText="1" shrinkToFit="1"/>
    </xf>
    <xf numFmtId="0" fontId="6" fillId="3" borderId="52" xfId="0" applyNumberFormat="1" applyFont="1" applyFill="1" applyBorder="1" applyAlignment="1">
      <alignment horizontal="center" vertical="center" shrinkToFit="1"/>
    </xf>
    <xf numFmtId="0" fontId="1" fillId="0" borderId="52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3" fillId="8" borderId="12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vertical="center"/>
    </xf>
    <xf numFmtId="0" fontId="3" fillId="9" borderId="54" xfId="0" applyFont="1" applyFill="1" applyBorder="1" applyAlignment="1">
      <alignment horizontal="center" vertical="center"/>
    </xf>
    <xf numFmtId="0" fontId="8" fillId="9" borderId="52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 shrinkToFit="1"/>
    </xf>
    <xf numFmtId="0" fontId="1" fillId="4" borderId="17" xfId="0" applyNumberFormat="1" applyFont="1" applyFill="1" applyBorder="1" applyAlignment="1">
      <alignment horizontal="center" vertical="center" shrinkToFit="1"/>
    </xf>
    <xf numFmtId="0" fontId="1" fillId="4" borderId="19" xfId="0" applyNumberFormat="1" applyFont="1" applyFill="1" applyBorder="1" applyAlignment="1">
      <alignment horizontal="center" vertical="center" shrinkToFit="1"/>
    </xf>
    <xf numFmtId="0" fontId="1" fillId="4" borderId="16" xfId="0" applyNumberFormat="1" applyFont="1" applyFill="1" applyBorder="1" applyAlignment="1">
      <alignment horizontal="center" vertical="center" shrinkToFit="1"/>
    </xf>
    <xf numFmtId="0" fontId="1" fillId="4" borderId="18" xfId="0" applyNumberFormat="1" applyFont="1" applyFill="1" applyBorder="1" applyAlignment="1">
      <alignment horizontal="center" vertical="center" shrinkToFit="1"/>
    </xf>
    <xf numFmtId="0" fontId="1" fillId="4" borderId="53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" fillId="10" borderId="0" xfId="0" applyFont="1" applyFill="1" applyBorder="1" applyAlignment="1">
      <alignment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9" borderId="55" xfId="0" applyNumberFormat="1" applyFont="1" applyFill="1" applyBorder="1" applyAlignment="1">
      <alignment horizontal="center" vertical="center" shrinkToFit="1"/>
    </xf>
    <xf numFmtId="0" fontId="1" fillId="9" borderId="52" xfId="0" applyNumberFormat="1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34" xfId="0" applyNumberFormat="1" applyFont="1" applyFill="1" applyBorder="1" applyAlignment="1">
      <alignment horizontal="center" vertical="center" shrinkToFit="1"/>
    </xf>
    <xf numFmtId="0" fontId="1" fillId="0" borderId="56" xfId="0" applyNumberFormat="1" applyFont="1" applyFill="1" applyBorder="1" applyAlignment="1">
      <alignment horizontal="center" vertical="center" shrinkToFit="1"/>
    </xf>
    <xf numFmtId="0" fontId="2" fillId="9" borderId="5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1" fontId="1" fillId="0" borderId="36" xfId="0" applyNumberFormat="1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11" borderId="10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vertical="center"/>
    </xf>
    <xf numFmtId="0" fontId="1" fillId="9" borderId="12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Fill="1" applyBorder="1" applyAlignment="1">
      <alignment horizontal="center" vertical="center" shrinkToFit="1"/>
    </xf>
    <xf numFmtId="1" fontId="1" fillId="0" borderId="50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 shrinkToFit="1"/>
    </xf>
    <xf numFmtId="1" fontId="1" fillId="0" borderId="52" xfId="0" applyNumberFormat="1" applyFont="1" applyFill="1" applyBorder="1" applyAlignment="1">
      <alignment horizontal="center" vertical="center" shrinkToFit="1"/>
    </xf>
    <xf numFmtId="0" fontId="1" fillId="4" borderId="52" xfId="0" applyNumberFormat="1" applyFont="1" applyFill="1" applyBorder="1" applyAlignment="1">
      <alignment horizontal="center" vertical="center" wrapText="1" shrinkToFit="1"/>
    </xf>
    <xf numFmtId="0" fontId="3" fillId="8" borderId="12" xfId="0" applyFont="1" applyFill="1" applyBorder="1" applyAlignment="1">
      <alignment vertical="center"/>
    </xf>
    <xf numFmtId="0" fontId="3" fillId="8" borderId="1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3" fillId="8" borderId="54" xfId="0" applyFont="1" applyFill="1" applyBorder="1" applyAlignment="1">
      <alignment vertical="center"/>
    </xf>
    <xf numFmtId="0" fontId="6" fillId="8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 shrinkToFit="1"/>
    </xf>
    <xf numFmtId="0" fontId="2" fillId="8" borderId="52" xfId="0" applyFont="1" applyFill="1" applyBorder="1" applyAlignment="1">
      <alignment horizontal="center" vertical="center"/>
    </xf>
    <xf numFmtId="0" fontId="1" fillId="8" borderId="52" xfId="0" applyNumberFormat="1" applyFont="1" applyFill="1" applyBorder="1" applyAlignment="1">
      <alignment horizontal="center" vertical="center" shrinkToFit="1"/>
    </xf>
    <xf numFmtId="0" fontId="1" fillId="12" borderId="2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vertical="center"/>
    </xf>
    <xf numFmtId="0" fontId="1" fillId="12" borderId="44" xfId="0" applyFont="1" applyFill="1" applyBorder="1" applyAlignment="1">
      <alignment horizontal="center" vertical="center"/>
    </xf>
    <xf numFmtId="1" fontId="1" fillId="12" borderId="45" xfId="0" applyNumberFormat="1" applyFont="1" applyFill="1" applyBorder="1" applyAlignment="1">
      <alignment horizontal="center" vertical="center" shrinkToFit="1"/>
    </xf>
    <xf numFmtId="0" fontId="1" fillId="12" borderId="6" xfId="0" applyNumberFormat="1" applyFont="1" applyFill="1" applyBorder="1" applyAlignment="1">
      <alignment horizontal="center" vertical="center" shrinkToFit="1"/>
    </xf>
    <xf numFmtId="0" fontId="1" fillId="12" borderId="46" xfId="0" applyNumberFormat="1" applyFont="1" applyFill="1" applyBorder="1" applyAlignment="1">
      <alignment horizontal="center" vertical="center" shrinkToFit="1"/>
    </xf>
    <xf numFmtId="0" fontId="1" fillId="12" borderId="45" xfId="0" applyNumberFormat="1" applyFont="1" applyFill="1" applyBorder="1" applyAlignment="1">
      <alignment horizontal="center" vertical="center" shrinkToFit="1"/>
    </xf>
    <xf numFmtId="0" fontId="1" fillId="12" borderId="44" xfId="0" applyNumberFormat="1" applyFont="1" applyFill="1" applyBorder="1" applyAlignment="1">
      <alignment horizontal="center" vertical="center" shrinkToFit="1"/>
    </xf>
    <xf numFmtId="0" fontId="1" fillId="12" borderId="32" xfId="0" applyNumberFormat="1" applyFont="1" applyFill="1" applyBorder="1" applyAlignment="1">
      <alignment horizontal="center" vertical="center" shrinkToFit="1"/>
    </xf>
    <xf numFmtId="0" fontId="1" fillId="12" borderId="47" xfId="0" applyNumberFormat="1" applyFont="1" applyFill="1" applyBorder="1" applyAlignment="1">
      <alignment horizontal="center" vertical="center" shrinkToFit="1"/>
    </xf>
    <xf numFmtId="0" fontId="1" fillId="12" borderId="58" xfId="0" applyNumberFormat="1" applyFont="1" applyFill="1" applyBorder="1" applyAlignment="1">
      <alignment horizontal="center" vertical="center" shrinkToFit="1"/>
    </xf>
    <xf numFmtId="0" fontId="6" fillId="12" borderId="32" xfId="0" applyNumberFormat="1" applyFont="1" applyFill="1" applyBorder="1" applyAlignment="1">
      <alignment horizontal="center" vertical="center" shrinkToFit="1"/>
    </xf>
    <xf numFmtId="0" fontId="1" fillId="12" borderId="22" xfId="0" applyNumberFormat="1" applyFont="1" applyFill="1" applyBorder="1" applyAlignment="1">
      <alignment horizontal="center" vertical="center" shrinkToFit="1"/>
    </xf>
    <xf numFmtId="0" fontId="1" fillId="12" borderId="59" xfId="0" applyFont="1" applyFill="1" applyBorder="1" applyAlignment="1">
      <alignment horizontal="center" vertical="center"/>
    </xf>
    <xf numFmtId="0" fontId="1" fillId="12" borderId="50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vertical="center"/>
    </xf>
    <xf numFmtId="0" fontId="1" fillId="12" borderId="60" xfId="0" applyFont="1" applyFill="1" applyBorder="1" applyAlignment="1">
      <alignment horizontal="center" vertical="center"/>
    </xf>
    <xf numFmtId="1" fontId="1" fillId="12" borderId="50" xfId="0" applyNumberFormat="1" applyFont="1" applyFill="1" applyBorder="1" applyAlignment="1">
      <alignment horizontal="center" vertical="center" shrinkToFit="1"/>
    </xf>
    <xf numFmtId="0" fontId="1" fillId="12" borderId="50" xfId="0" applyNumberFormat="1" applyFont="1" applyFill="1" applyBorder="1" applyAlignment="1">
      <alignment horizontal="center" vertical="center" shrinkToFit="1"/>
    </xf>
    <xf numFmtId="0" fontId="1" fillId="12" borderId="60" xfId="0" applyNumberFormat="1" applyFont="1" applyFill="1" applyBorder="1" applyAlignment="1">
      <alignment horizontal="center" vertical="center" shrinkToFit="1"/>
    </xf>
    <xf numFmtId="0" fontId="1" fillId="12" borderId="61" xfId="0" applyNumberFormat="1" applyFont="1" applyFill="1" applyBorder="1" applyAlignment="1">
      <alignment horizontal="center" vertical="center" shrinkToFit="1"/>
    </xf>
    <xf numFmtId="0" fontId="1" fillId="12" borderId="62" xfId="0" applyNumberFormat="1" applyFont="1" applyFill="1" applyBorder="1" applyAlignment="1">
      <alignment horizontal="center" vertical="center" shrinkToFit="1"/>
    </xf>
    <xf numFmtId="0" fontId="1" fillId="12" borderId="52" xfId="0" applyNumberFormat="1" applyFont="1" applyFill="1" applyBorder="1" applyAlignment="1">
      <alignment horizontal="center" vertical="center" shrinkToFit="1"/>
    </xf>
    <xf numFmtId="0" fontId="1" fillId="12" borderId="63" xfId="0" applyNumberFormat="1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 shrinkToFit="1"/>
    </xf>
    <xf numFmtId="0" fontId="1" fillId="0" borderId="64" xfId="0" applyNumberFormat="1" applyFont="1" applyFill="1" applyBorder="1" applyAlignment="1">
      <alignment horizontal="center" vertical="center" shrinkToFit="1"/>
    </xf>
    <xf numFmtId="0" fontId="1" fillId="0" borderId="66" xfId="0" applyNumberFormat="1" applyFont="1" applyFill="1" applyBorder="1" applyAlignment="1">
      <alignment horizontal="center" vertical="center" shrinkToFit="1"/>
    </xf>
    <xf numFmtId="0" fontId="1" fillId="0" borderId="27" xfId="0" applyNumberFormat="1" applyFont="1" applyFill="1" applyBorder="1" applyAlignment="1">
      <alignment horizontal="center" vertical="center" shrinkToFit="1"/>
    </xf>
    <xf numFmtId="0" fontId="1" fillId="0" borderId="67" xfId="0" applyNumberFormat="1" applyFont="1" applyFill="1" applyBorder="1" applyAlignment="1">
      <alignment horizontal="center" vertical="center" shrinkToFit="1"/>
    </xf>
    <xf numFmtId="0" fontId="1" fillId="0" borderId="65" xfId="0" applyNumberFormat="1" applyFont="1" applyFill="1" applyBorder="1" applyAlignment="1">
      <alignment horizontal="center" vertical="center" shrinkToFit="1"/>
    </xf>
    <xf numFmtId="0" fontId="6" fillId="0" borderId="52" xfId="0" applyNumberFormat="1" applyFont="1" applyFill="1" applyBorder="1" applyAlignment="1">
      <alignment horizontal="center" vertical="center" shrinkToFit="1"/>
    </xf>
    <xf numFmtId="0" fontId="6" fillId="0" borderId="66" xfId="0" applyNumberFormat="1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1" fontId="0" fillId="0" borderId="0" xfId="0" applyNumberFormat="1"/>
    <xf numFmtId="0" fontId="1" fillId="0" borderId="3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69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6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72" xfId="0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left" vertical="center" wrapText="1"/>
    </xf>
    <xf numFmtId="0" fontId="7" fillId="8" borderId="61" xfId="0" applyFont="1" applyFill="1" applyBorder="1" applyAlignment="1">
      <alignment horizontal="left" vertical="center" wrapText="1"/>
    </xf>
    <xf numFmtId="1" fontId="6" fillId="12" borderId="61" xfId="0" applyNumberFormat="1" applyFont="1" applyFill="1" applyBorder="1" applyAlignment="1">
      <alignment horizontal="center" vertical="center" shrinkToFit="1"/>
    </xf>
    <xf numFmtId="1" fontId="1" fillId="11" borderId="5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4" borderId="58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8" fillId="5" borderId="68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0" fillId="0" borderId="0" xfId="0" applyFill="1"/>
    <xf numFmtId="0" fontId="1" fillId="0" borderId="47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center" wrapText="1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4" borderId="56" xfId="0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 wrapText="1"/>
    </xf>
    <xf numFmtId="0" fontId="4" fillId="6" borderId="45" xfId="0" applyFont="1" applyFill="1" applyBorder="1" applyAlignment="1">
      <alignment vertical="center" wrapText="1"/>
    </xf>
    <xf numFmtId="0" fontId="1" fillId="4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1" fillId="4" borderId="36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4" borderId="5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0" fontId="1" fillId="4" borderId="67" xfId="0" applyFont="1" applyFill="1" applyBorder="1" applyAlignment="1">
      <alignment horizontal="left" vertical="center"/>
    </xf>
    <xf numFmtId="0" fontId="3" fillId="8" borderId="50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8" borderId="27" xfId="0" applyNumberFormat="1" applyFont="1" applyFill="1" applyBorder="1" applyAlignment="1">
      <alignment horizontal="center" vertical="center" shrinkToFit="1"/>
    </xf>
    <xf numFmtId="0" fontId="1" fillId="12" borderId="45" xfId="0" applyFont="1" applyFill="1" applyBorder="1" applyAlignment="1">
      <alignment vertical="center"/>
    </xf>
    <xf numFmtId="0" fontId="1" fillId="12" borderId="62" xfId="0" applyFont="1" applyFill="1" applyBorder="1" applyAlignment="1">
      <alignment vertical="center"/>
    </xf>
    <xf numFmtId="0" fontId="15" fillId="0" borderId="0" xfId="0" applyFont="1"/>
    <xf numFmtId="0" fontId="17" fillId="0" borderId="2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6" fillId="0" borderId="0" xfId="0" applyFont="1"/>
    <xf numFmtId="0" fontId="9" fillId="13" borderId="25" xfId="0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left" vertical="center" wrapText="1"/>
    </xf>
    <xf numFmtId="0" fontId="1" fillId="12" borderId="34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" fillId="4" borderId="55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0" fillId="0" borderId="61" xfId="0" applyBorder="1" applyAlignment="1">
      <alignment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zoomScale="80" zoomScaleNormal="80" workbookViewId="0">
      <selection sqref="A1:AG1"/>
    </sheetView>
  </sheetViews>
  <sheetFormatPr defaultRowHeight="15" x14ac:dyDescent="0.25"/>
  <cols>
    <col min="1" max="1" width="5" customWidth="1"/>
    <col min="2" max="2" width="2.7109375" customWidth="1"/>
    <col min="3" max="3" width="3.28515625" customWidth="1"/>
    <col min="4" max="4" width="14.28515625" customWidth="1"/>
    <col min="5" max="5" width="31.140625" customWidth="1"/>
    <col min="6" max="7" width="0" hidden="1" customWidth="1"/>
    <col min="8" max="9" width="2.7109375" customWidth="1"/>
    <col min="10" max="10" width="2.5703125" customWidth="1"/>
    <col min="11" max="12" width="2.7109375" customWidth="1"/>
    <col min="13" max="13" width="2.42578125" customWidth="1"/>
    <col min="14" max="17" width="2.7109375" customWidth="1"/>
    <col min="18" max="18" width="3.140625" customWidth="1"/>
    <col min="19" max="25" width="2.7109375" customWidth="1"/>
    <col min="26" max="26" width="3.140625" customWidth="1"/>
    <col min="27" max="27" width="3.5703125" customWidth="1"/>
    <col min="28" max="28" width="3.85546875" customWidth="1"/>
    <col min="29" max="30" width="4.5703125" customWidth="1"/>
    <col min="31" max="31" width="5.85546875" customWidth="1"/>
    <col min="32" max="32" width="4.85546875" customWidth="1"/>
    <col min="33" max="33" width="7.28515625" customWidth="1"/>
    <col min="34" max="34" width="28.42578125" customWidth="1"/>
    <col min="35" max="36" width="0" hidden="1" customWidth="1"/>
    <col min="37" max="37" width="43.42578125" customWidth="1"/>
  </cols>
  <sheetData>
    <row r="1" spans="1:37" s="8" customFormat="1" ht="99.75" customHeight="1" thickBot="1" x14ac:dyDescent="0.45">
      <c r="A1" s="332" t="s">
        <v>188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4"/>
      <c r="AH1" s="7"/>
    </row>
    <row r="2" spans="1:37" ht="60" thickBot="1" x14ac:dyDescent="0.3">
      <c r="A2" s="1" t="s">
        <v>0</v>
      </c>
      <c r="B2" s="2" t="s">
        <v>1</v>
      </c>
      <c r="C2" s="2" t="s">
        <v>2</v>
      </c>
      <c r="D2" s="3"/>
      <c r="E2" s="4" t="s">
        <v>3</v>
      </c>
      <c r="F2" s="9" t="s">
        <v>4</v>
      </c>
      <c r="G2" s="9" t="s">
        <v>5</v>
      </c>
      <c r="H2" s="10" t="s">
        <v>6</v>
      </c>
      <c r="I2" s="11" t="s">
        <v>7</v>
      </c>
      <c r="J2" s="12" t="s">
        <v>8</v>
      </c>
      <c r="K2" s="13" t="s">
        <v>9</v>
      </c>
      <c r="L2" s="11" t="s">
        <v>10</v>
      </c>
      <c r="M2" s="12" t="s">
        <v>11</v>
      </c>
      <c r="N2" s="13" t="s">
        <v>12</v>
      </c>
      <c r="O2" s="11" t="s">
        <v>13</v>
      </c>
      <c r="P2" s="12" t="s">
        <v>14</v>
      </c>
      <c r="Q2" s="13" t="s">
        <v>15</v>
      </c>
      <c r="R2" s="11" t="s">
        <v>16</v>
      </c>
      <c r="S2" s="12" t="s">
        <v>17</v>
      </c>
      <c r="T2" s="13" t="s">
        <v>18</v>
      </c>
      <c r="U2" s="11" t="s">
        <v>19</v>
      </c>
      <c r="V2" s="12" t="s">
        <v>20</v>
      </c>
      <c r="W2" s="13" t="s">
        <v>21</v>
      </c>
      <c r="X2" s="11" t="s">
        <v>22</v>
      </c>
      <c r="Y2" s="12" t="s">
        <v>23</v>
      </c>
      <c r="Z2" s="14" t="s">
        <v>24</v>
      </c>
      <c r="AA2" s="14" t="s">
        <v>25</v>
      </c>
      <c r="AB2" s="13" t="s">
        <v>26</v>
      </c>
      <c r="AC2" s="15" t="s">
        <v>27</v>
      </c>
      <c r="AD2" s="11" t="s">
        <v>28</v>
      </c>
      <c r="AE2" s="15" t="s">
        <v>29</v>
      </c>
      <c r="AF2" s="15" t="s">
        <v>30</v>
      </c>
      <c r="AG2" s="16" t="s">
        <v>31</v>
      </c>
      <c r="AH2" s="277" t="s">
        <v>32</v>
      </c>
      <c r="AI2" s="5" t="s">
        <v>33</v>
      </c>
      <c r="AJ2" s="6" t="s">
        <v>34</v>
      </c>
      <c r="AK2" s="320"/>
    </row>
    <row r="3" spans="1:37" ht="15.75" thickBot="1" x14ac:dyDescent="0.3">
      <c r="A3" s="342" t="s">
        <v>35</v>
      </c>
      <c r="B3" s="343"/>
      <c r="C3" s="343"/>
      <c r="D3" s="343"/>
      <c r="E3" s="344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1"/>
      <c r="AE3" s="17">
        <f>SUM(AE4:AE18)</f>
        <v>160</v>
      </c>
      <c r="AF3" s="18">
        <f>SUM(AF4:AF18)</f>
        <v>32</v>
      </c>
      <c r="AG3" s="19"/>
      <c r="AH3" s="20"/>
      <c r="AI3" s="21"/>
      <c r="AJ3" s="22"/>
    </row>
    <row r="4" spans="1:37" ht="15.75" thickBot="1" x14ac:dyDescent="0.3">
      <c r="A4" s="24" t="s">
        <v>36</v>
      </c>
      <c r="B4" s="25" t="s">
        <v>37</v>
      </c>
      <c r="C4" s="26" t="s">
        <v>51</v>
      </c>
      <c r="D4" s="314" t="s">
        <v>130</v>
      </c>
      <c r="E4" s="232" t="s">
        <v>38</v>
      </c>
      <c r="F4" s="25" t="s">
        <v>39</v>
      </c>
      <c r="G4" s="26" t="s">
        <v>40</v>
      </c>
      <c r="H4" s="27">
        <v>10</v>
      </c>
      <c r="I4" s="28">
        <v>0</v>
      </c>
      <c r="J4" s="29">
        <v>2</v>
      </c>
      <c r="K4" s="30"/>
      <c r="L4" s="28"/>
      <c r="M4" s="29"/>
      <c r="N4" s="30"/>
      <c r="O4" s="28"/>
      <c r="P4" s="29"/>
      <c r="Q4" s="30"/>
      <c r="R4" s="28"/>
      <c r="S4" s="29"/>
      <c r="T4" s="30"/>
      <c r="U4" s="28"/>
      <c r="V4" s="29"/>
      <c r="W4" s="30"/>
      <c r="X4" s="28"/>
      <c r="Y4" s="31"/>
      <c r="Z4" s="30">
        <v>0</v>
      </c>
      <c r="AA4" s="31">
        <f>I4+L4+O4+R4+U4+X4</f>
        <v>0</v>
      </c>
      <c r="AB4" s="32">
        <v>15</v>
      </c>
      <c r="AC4" s="33">
        <v>10</v>
      </c>
      <c r="AD4" s="31">
        <f t="shared" ref="AD4:AD19" si="0">AA4*AB4</f>
        <v>0</v>
      </c>
      <c r="AE4" s="34">
        <f t="shared" ref="AE4:AE19" si="1">SUM(AC4:AD4)</f>
        <v>10</v>
      </c>
      <c r="AF4" s="34">
        <f>J4+M4+P4+S4+V4+Y4</f>
        <v>2</v>
      </c>
      <c r="AG4" s="34" t="s">
        <v>41</v>
      </c>
      <c r="AH4" s="278"/>
      <c r="AI4" s="35"/>
      <c r="AJ4" s="35"/>
    </row>
    <row r="5" spans="1:37" x14ac:dyDescent="0.25">
      <c r="A5" s="36" t="s">
        <v>36</v>
      </c>
      <c r="B5" s="37" t="s">
        <v>42</v>
      </c>
      <c r="C5" s="48" t="s">
        <v>44</v>
      </c>
      <c r="D5" s="321" t="s">
        <v>159</v>
      </c>
      <c r="E5" s="235" t="s">
        <v>128</v>
      </c>
      <c r="F5" s="22"/>
      <c r="G5" s="48"/>
      <c r="H5" s="49"/>
      <c r="I5" s="50"/>
      <c r="J5" s="51"/>
      <c r="K5" s="52"/>
      <c r="L5" s="50"/>
      <c r="M5" s="51"/>
      <c r="N5" s="52"/>
      <c r="O5" s="50"/>
      <c r="P5" s="51"/>
      <c r="Q5" s="52"/>
      <c r="R5" s="50"/>
      <c r="S5" s="51"/>
      <c r="T5" s="52">
        <v>10</v>
      </c>
      <c r="U5" s="50">
        <v>5</v>
      </c>
      <c r="V5" s="51">
        <v>3</v>
      </c>
      <c r="W5" s="52"/>
      <c r="X5" s="50"/>
      <c r="Y5" s="265"/>
      <c r="Z5" s="52">
        <v>0</v>
      </c>
      <c r="AA5" s="53">
        <v>0</v>
      </c>
      <c r="AB5" s="54">
        <v>15</v>
      </c>
      <c r="AC5" s="55">
        <v>10</v>
      </c>
      <c r="AD5" s="53">
        <v>5</v>
      </c>
      <c r="AE5" s="54">
        <f t="shared" si="1"/>
        <v>15</v>
      </c>
      <c r="AF5" s="34">
        <f>J5+M5+P5+S5+V5+Y5</f>
        <v>3</v>
      </c>
      <c r="AG5" s="54" t="s">
        <v>43</v>
      </c>
      <c r="AH5" s="279"/>
      <c r="AI5" s="46"/>
      <c r="AJ5" s="46"/>
      <c r="AK5" s="312"/>
    </row>
    <row r="6" spans="1:37" x14ac:dyDescent="0.25">
      <c r="A6" s="24" t="s">
        <v>36</v>
      </c>
      <c r="B6" s="25" t="s">
        <v>37</v>
      </c>
      <c r="C6" s="26" t="s">
        <v>51</v>
      </c>
      <c r="D6" s="315" t="s">
        <v>131</v>
      </c>
      <c r="E6" s="47" t="s">
        <v>45</v>
      </c>
      <c r="F6" s="22" t="s">
        <v>39</v>
      </c>
      <c r="G6" s="48" t="s">
        <v>40</v>
      </c>
      <c r="H6" s="49">
        <v>10</v>
      </c>
      <c r="I6" s="50">
        <v>0</v>
      </c>
      <c r="J6" s="51">
        <v>2</v>
      </c>
      <c r="K6" s="52"/>
      <c r="L6" s="50"/>
      <c r="M6" s="51"/>
      <c r="N6" s="52"/>
      <c r="O6" s="50"/>
      <c r="P6" s="51"/>
      <c r="Q6" s="52"/>
      <c r="R6" s="50"/>
      <c r="S6" s="51"/>
      <c r="T6" s="52"/>
      <c r="U6" s="50"/>
      <c r="V6" s="51"/>
      <c r="W6" s="52"/>
      <c r="X6" s="50"/>
      <c r="Y6" s="53"/>
      <c r="Z6" s="52">
        <v>0</v>
      </c>
      <c r="AA6" s="53">
        <f>I6+L6+O6+R6+U6+X6</f>
        <v>0</v>
      </c>
      <c r="AB6" s="54">
        <v>15</v>
      </c>
      <c r="AC6" s="55">
        <v>10</v>
      </c>
      <c r="AD6" s="53">
        <f t="shared" si="0"/>
        <v>0</v>
      </c>
      <c r="AE6" s="54">
        <f t="shared" si="1"/>
        <v>10</v>
      </c>
      <c r="AF6" s="54">
        <f t="shared" ref="AF6:AF17" si="2">J6+M6+P6+S6+V6+Y6</f>
        <v>2</v>
      </c>
      <c r="AG6" s="54" t="s">
        <v>41</v>
      </c>
      <c r="AH6" s="280"/>
      <c r="AI6" s="46"/>
      <c r="AJ6" s="46"/>
    </row>
    <row r="7" spans="1:37" x14ac:dyDescent="0.25">
      <c r="A7" s="24" t="s">
        <v>36</v>
      </c>
      <c r="B7" s="22" t="s">
        <v>42</v>
      </c>
      <c r="C7" s="48" t="s">
        <v>46</v>
      </c>
      <c r="D7" s="315" t="s">
        <v>132</v>
      </c>
      <c r="E7" s="47" t="s">
        <v>47</v>
      </c>
      <c r="F7" s="22" t="s">
        <v>39</v>
      </c>
      <c r="G7" s="48" t="s">
        <v>40</v>
      </c>
      <c r="H7" s="49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>
        <v>10</v>
      </c>
      <c r="X7" s="50">
        <v>0</v>
      </c>
      <c r="Y7" s="53">
        <v>2</v>
      </c>
      <c r="Z7" s="52">
        <v>0</v>
      </c>
      <c r="AA7" s="53">
        <f>I7+L7+O7+R7+U7+X7</f>
        <v>0</v>
      </c>
      <c r="AB7" s="54">
        <v>15</v>
      </c>
      <c r="AC7" s="55">
        <v>10</v>
      </c>
      <c r="AD7" s="53">
        <f t="shared" si="0"/>
        <v>0</v>
      </c>
      <c r="AE7" s="54">
        <f t="shared" si="1"/>
        <v>10</v>
      </c>
      <c r="AF7" s="54">
        <f t="shared" si="2"/>
        <v>2</v>
      </c>
      <c r="AG7" s="54" t="s">
        <v>41</v>
      </c>
      <c r="AH7" s="47" t="s">
        <v>119</v>
      </c>
      <c r="AI7" s="46"/>
      <c r="AJ7" s="46"/>
    </row>
    <row r="8" spans="1:37" x14ac:dyDescent="0.25">
      <c r="A8" s="36" t="s">
        <v>36</v>
      </c>
      <c r="B8" s="22" t="s">
        <v>48</v>
      </c>
      <c r="C8" s="48" t="s">
        <v>74</v>
      </c>
      <c r="D8" s="316" t="s">
        <v>133</v>
      </c>
      <c r="E8" s="47" t="s">
        <v>49</v>
      </c>
      <c r="F8" s="37" t="s">
        <v>39</v>
      </c>
      <c r="G8" s="38" t="s">
        <v>40</v>
      </c>
      <c r="H8" s="39"/>
      <c r="I8" s="40"/>
      <c r="J8" s="41"/>
      <c r="K8" s="42"/>
      <c r="L8" s="40"/>
      <c r="M8" s="41"/>
      <c r="N8" s="42">
        <v>10</v>
      </c>
      <c r="O8" s="40">
        <v>0</v>
      </c>
      <c r="P8" s="41">
        <v>2</v>
      </c>
      <c r="Q8" s="42"/>
      <c r="R8" s="40"/>
      <c r="S8" s="41"/>
      <c r="T8" s="42"/>
      <c r="U8" s="40"/>
      <c r="V8" s="41"/>
      <c r="W8" s="42"/>
      <c r="X8" s="40"/>
      <c r="Y8" s="43"/>
      <c r="Z8" s="42">
        <v>0</v>
      </c>
      <c r="AA8" s="43">
        <f>I8+L8+O8+R8+U8+X8</f>
        <v>0</v>
      </c>
      <c r="AB8" s="44">
        <v>15</v>
      </c>
      <c r="AC8" s="45">
        <v>10</v>
      </c>
      <c r="AD8" s="43">
        <f t="shared" si="0"/>
        <v>0</v>
      </c>
      <c r="AE8" s="44">
        <f t="shared" si="1"/>
        <v>10</v>
      </c>
      <c r="AF8" s="44">
        <f t="shared" si="2"/>
        <v>2</v>
      </c>
      <c r="AG8" s="44" t="s">
        <v>41</v>
      </c>
      <c r="AH8" s="281"/>
      <c r="AI8" s="46"/>
      <c r="AJ8" s="46"/>
    </row>
    <row r="9" spans="1:37" ht="24.75" thickBot="1" x14ac:dyDescent="0.3">
      <c r="A9" s="56" t="s">
        <v>36</v>
      </c>
      <c r="B9" s="86" t="s">
        <v>42</v>
      </c>
      <c r="C9" s="87" t="s">
        <v>46</v>
      </c>
      <c r="D9" s="317" t="s">
        <v>134</v>
      </c>
      <c r="E9" s="234" t="s">
        <v>50</v>
      </c>
      <c r="F9" s="57" t="s">
        <v>39</v>
      </c>
      <c r="G9" s="58" t="s">
        <v>40</v>
      </c>
      <c r="H9" s="59"/>
      <c r="I9" s="60"/>
      <c r="J9" s="61"/>
      <c r="K9" s="62"/>
      <c r="L9" s="60"/>
      <c r="M9" s="61"/>
      <c r="N9" s="62"/>
      <c r="O9" s="60"/>
      <c r="P9" s="61"/>
      <c r="Q9" s="62"/>
      <c r="R9" s="60"/>
      <c r="S9" s="61"/>
      <c r="T9" s="62"/>
      <c r="U9" s="60"/>
      <c r="V9" s="61"/>
      <c r="W9" s="62">
        <v>10</v>
      </c>
      <c r="X9" s="60">
        <v>0</v>
      </c>
      <c r="Y9" s="63">
        <v>2</v>
      </c>
      <c r="Z9" s="62">
        <v>0</v>
      </c>
      <c r="AA9" s="63">
        <f>I9+L9+O9+R9+U9+X9</f>
        <v>0</v>
      </c>
      <c r="AB9" s="64">
        <v>15</v>
      </c>
      <c r="AC9" s="65">
        <v>10</v>
      </c>
      <c r="AD9" s="63">
        <f t="shared" si="0"/>
        <v>0</v>
      </c>
      <c r="AE9" s="66">
        <f t="shared" si="1"/>
        <v>10</v>
      </c>
      <c r="AF9" s="66">
        <f t="shared" si="2"/>
        <v>2</v>
      </c>
      <c r="AG9" s="66" t="s">
        <v>41</v>
      </c>
      <c r="AH9" s="282"/>
      <c r="AI9" s="67"/>
      <c r="AJ9" s="67"/>
    </row>
    <row r="10" spans="1:37" x14ac:dyDescent="0.25">
      <c r="A10" s="68" t="s">
        <v>36</v>
      </c>
      <c r="B10" s="154" t="s">
        <v>37</v>
      </c>
      <c r="C10" s="157" t="s">
        <v>51</v>
      </c>
      <c r="D10" s="314" t="s">
        <v>135</v>
      </c>
      <c r="E10" s="233" t="s">
        <v>52</v>
      </c>
      <c r="F10" s="69" t="s">
        <v>53</v>
      </c>
      <c r="G10" s="70" t="s">
        <v>40</v>
      </c>
      <c r="H10" s="71">
        <v>0</v>
      </c>
      <c r="I10" s="72">
        <v>10</v>
      </c>
      <c r="J10" s="73">
        <v>2</v>
      </c>
      <c r="K10" s="74"/>
      <c r="L10" s="72"/>
      <c r="M10" s="73"/>
      <c r="N10" s="74"/>
      <c r="O10" s="72"/>
      <c r="P10" s="73"/>
      <c r="Q10" s="74"/>
      <c r="R10" s="72"/>
      <c r="S10" s="73"/>
      <c r="T10" s="74"/>
      <c r="U10" s="72"/>
      <c r="V10" s="73"/>
      <c r="W10" s="74"/>
      <c r="X10" s="72"/>
      <c r="Y10" s="75"/>
      <c r="Z10" s="74">
        <f>H10+K10+N10+Q10+T10+W10</f>
        <v>0</v>
      </c>
      <c r="AA10" s="75">
        <v>0</v>
      </c>
      <c r="AB10" s="76">
        <v>15</v>
      </c>
      <c r="AC10" s="77">
        <f>Z10*AB10</f>
        <v>0</v>
      </c>
      <c r="AD10" s="75">
        <v>10</v>
      </c>
      <c r="AE10" s="78">
        <f t="shared" si="1"/>
        <v>10</v>
      </c>
      <c r="AF10" s="76">
        <f t="shared" si="2"/>
        <v>2</v>
      </c>
      <c r="AG10" s="79" t="s">
        <v>43</v>
      </c>
      <c r="AH10" s="280"/>
      <c r="AI10" s="46"/>
      <c r="AJ10" s="46"/>
    </row>
    <row r="11" spans="1:37" ht="15.75" thickBot="1" x14ac:dyDescent="0.3">
      <c r="A11" s="56" t="s">
        <v>36</v>
      </c>
      <c r="B11" s="86" t="s">
        <v>37</v>
      </c>
      <c r="C11" s="87" t="s">
        <v>54</v>
      </c>
      <c r="D11" s="317" t="s">
        <v>136</v>
      </c>
      <c r="E11" s="234" t="s">
        <v>55</v>
      </c>
      <c r="F11" s="57" t="s">
        <v>53</v>
      </c>
      <c r="G11" s="58" t="s">
        <v>40</v>
      </c>
      <c r="H11" s="59"/>
      <c r="I11" s="60"/>
      <c r="J11" s="61"/>
      <c r="K11" s="62">
        <v>0</v>
      </c>
      <c r="L11" s="60">
        <v>10</v>
      </c>
      <c r="M11" s="61">
        <v>2</v>
      </c>
      <c r="N11" s="62"/>
      <c r="O11" s="60"/>
      <c r="P11" s="61"/>
      <c r="Q11" s="62"/>
      <c r="R11" s="60"/>
      <c r="S11" s="61"/>
      <c r="T11" s="62"/>
      <c r="U11" s="60"/>
      <c r="V11" s="61"/>
      <c r="W11" s="62"/>
      <c r="X11" s="60"/>
      <c r="Y11" s="63"/>
      <c r="Z11" s="62">
        <f>H11+K11+N11+Q11+T11+W11</f>
        <v>0</v>
      </c>
      <c r="AA11" s="63">
        <v>0</v>
      </c>
      <c r="AB11" s="66">
        <v>15</v>
      </c>
      <c r="AC11" s="65">
        <f>Z11*AB11</f>
        <v>0</v>
      </c>
      <c r="AD11" s="63">
        <v>10</v>
      </c>
      <c r="AE11" s="80">
        <f t="shared" si="1"/>
        <v>10</v>
      </c>
      <c r="AF11" s="66">
        <f t="shared" si="2"/>
        <v>2</v>
      </c>
      <c r="AG11" s="81" t="s">
        <v>43</v>
      </c>
      <c r="AH11" s="283"/>
      <c r="AI11" s="46"/>
      <c r="AJ11" s="46"/>
    </row>
    <row r="12" spans="1:37" x14ac:dyDescent="0.25">
      <c r="A12" s="68" t="s">
        <v>36</v>
      </c>
      <c r="B12" s="154" t="s">
        <v>37</v>
      </c>
      <c r="C12" s="157" t="s">
        <v>51</v>
      </c>
      <c r="D12" s="314" t="s">
        <v>137</v>
      </c>
      <c r="E12" s="93" t="s">
        <v>56</v>
      </c>
      <c r="F12" s="69" t="s">
        <v>57</v>
      </c>
      <c r="G12" s="70" t="s">
        <v>40</v>
      </c>
      <c r="H12" s="71">
        <v>5</v>
      </c>
      <c r="I12" s="72">
        <v>5</v>
      </c>
      <c r="J12" s="82">
        <v>2</v>
      </c>
      <c r="K12" s="74"/>
      <c r="L12" s="72"/>
      <c r="M12" s="82"/>
      <c r="N12" s="74"/>
      <c r="O12" s="72"/>
      <c r="P12" s="82"/>
      <c r="Q12" s="74"/>
      <c r="R12" s="72"/>
      <c r="S12" s="82"/>
      <c r="T12" s="74"/>
      <c r="U12" s="72"/>
      <c r="V12" s="82"/>
      <c r="W12" s="74"/>
      <c r="X12" s="72"/>
      <c r="Y12" s="83"/>
      <c r="Z12" s="74">
        <v>0</v>
      </c>
      <c r="AA12" s="75">
        <v>0</v>
      </c>
      <c r="AB12" s="76">
        <v>15</v>
      </c>
      <c r="AC12" s="77">
        <v>5</v>
      </c>
      <c r="AD12" s="75">
        <v>5</v>
      </c>
      <c r="AE12" s="76">
        <f t="shared" si="1"/>
        <v>10</v>
      </c>
      <c r="AF12" s="76">
        <f t="shared" si="2"/>
        <v>2</v>
      </c>
      <c r="AG12" s="78" t="s">
        <v>41</v>
      </c>
      <c r="AH12" s="284"/>
      <c r="AI12" s="46"/>
      <c r="AJ12" s="46"/>
    </row>
    <row r="13" spans="1:37" x14ac:dyDescent="0.25">
      <c r="A13" s="36" t="s">
        <v>36</v>
      </c>
      <c r="B13" s="22" t="s">
        <v>48</v>
      </c>
      <c r="C13" s="48" t="s">
        <v>74</v>
      </c>
      <c r="D13" s="315" t="s">
        <v>138</v>
      </c>
      <c r="E13" s="47" t="s">
        <v>58</v>
      </c>
      <c r="F13" s="37" t="s">
        <v>57</v>
      </c>
      <c r="G13" s="38" t="s">
        <v>40</v>
      </c>
      <c r="H13" s="39"/>
      <c r="I13" s="40"/>
      <c r="J13" s="41"/>
      <c r="K13" s="42"/>
      <c r="L13" s="40"/>
      <c r="M13" s="41"/>
      <c r="N13" s="42">
        <v>10</v>
      </c>
      <c r="O13" s="40">
        <v>5</v>
      </c>
      <c r="P13" s="41">
        <v>3</v>
      </c>
      <c r="Q13" s="42"/>
      <c r="R13" s="40"/>
      <c r="S13" s="41"/>
      <c r="T13" s="42"/>
      <c r="U13" s="40"/>
      <c r="V13" s="41"/>
      <c r="W13" s="42"/>
      <c r="X13" s="40"/>
      <c r="Y13" s="43"/>
      <c r="Z13" s="42">
        <v>0</v>
      </c>
      <c r="AA13" s="43">
        <v>0</v>
      </c>
      <c r="AB13" s="44">
        <v>15</v>
      </c>
      <c r="AC13" s="84">
        <v>10</v>
      </c>
      <c r="AD13" s="43">
        <v>5</v>
      </c>
      <c r="AE13" s="44">
        <f t="shared" si="1"/>
        <v>15</v>
      </c>
      <c r="AF13" s="44">
        <f t="shared" si="2"/>
        <v>3</v>
      </c>
      <c r="AG13" s="85" t="s">
        <v>41</v>
      </c>
      <c r="AH13" s="285" t="s">
        <v>56</v>
      </c>
      <c r="AI13" s="46"/>
      <c r="AJ13" s="46"/>
    </row>
    <row r="14" spans="1:37" ht="15.75" thickBot="1" x14ac:dyDescent="0.3">
      <c r="A14" s="56" t="s">
        <v>36</v>
      </c>
      <c r="B14" s="86" t="s">
        <v>48</v>
      </c>
      <c r="C14" s="87" t="s">
        <v>74</v>
      </c>
      <c r="D14" s="321" t="s">
        <v>160</v>
      </c>
      <c r="E14" s="230" t="s">
        <v>59</v>
      </c>
      <c r="F14" s="86" t="s">
        <v>57</v>
      </c>
      <c r="G14" s="87" t="s">
        <v>40</v>
      </c>
      <c r="H14" s="88"/>
      <c r="I14" s="89"/>
      <c r="J14" s="90"/>
      <c r="K14" s="91"/>
      <c r="L14" s="89"/>
      <c r="M14" s="90"/>
      <c r="N14" s="91">
        <v>0</v>
      </c>
      <c r="O14" s="89">
        <v>10</v>
      </c>
      <c r="P14" s="90">
        <v>2</v>
      </c>
      <c r="Q14" s="91"/>
      <c r="R14" s="60"/>
      <c r="S14" s="61"/>
      <c r="T14" s="62"/>
      <c r="U14" s="60"/>
      <c r="V14" s="61"/>
      <c r="W14" s="62"/>
      <c r="X14" s="60"/>
      <c r="Y14" s="63"/>
      <c r="Z14" s="62">
        <f>H14+K14+N14+Q14+T14+W14</f>
        <v>0</v>
      </c>
      <c r="AA14" s="63">
        <v>0</v>
      </c>
      <c r="AB14" s="66">
        <v>15</v>
      </c>
      <c r="AC14" s="65">
        <f>Z14*AB14</f>
        <v>0</v>
      </c>
      <c r="AD14" s="63">
        <v>10</v>
      </c>
      <c r="AE14" s="66">
        <f t="shared" si="1"/>
        <v>10</v>
      </c>
      <c r="AF14" s="66">
        <f t="shared" si="2"/>
        <v>2</v>
      </c>
      <c r="AG14" s="80" t="s">
        <v>43</v>
      </c>
      <c r="AH14" s="286"/>
      <c r="AI14" s="46"/>
      <c r="AJ14" s="46"/>
      <c r="AK14" s="312"/>
    </row>
    <row r="15" spans="1:37" ht="26.25" customHeight="1" thickBot="1" x14ac:dyDescent="0.3">
      <c r="A15" s="68" t="s">
        <v>36</v>
      </c>
      <c r="B15" s="69" t="s">
        <v>37</v>
      </c>
      <c r="C15" s="157" t="s">
        <v>51</v>
      </c>
      <c r="D15" s="318" t="s">
        <v>140</v>
      </c>
      <c r="E15" s="262" t="s">
        <v>139</v>
      </c>
      <c r="F15" s="69" t="s">
        <v>60</v>
      </c>
      <c r="G15" s="70" t="s">
        <v>40</v>
      </c>
      <c r="H15" s="71">
        <v>5</v>
      </c>
      <c r="I15" s="72">
        <v>5</v>
      </c>
      <c r="J15" s="73">
        <v>2</v>
      </c>
      <c r="K15" s="74"/>
      <c r="L15" s="72"/>
      <c r="M15" s="73"/>
      <c r="N15" s="74"/>
      <c r="O15" s="72"/>
      <c r="P15" s="73"/>
      <c r="Q15" s="74"/>
      <c r="R15" s="72"/>
      <c r="S15" s="73"/>
      <c r="T15" s="74"/>
      <c r="U15" s="72"/>
      <c r="V15" s="73"/>
      <c r="W15" s="74"/>
      <c r="X15" s="72"/>
      <c r="Y15" s="75"/>
      <c r="Z15" s="74">
        <v>0</v>
      </c>
      <c r="AA15" s="75">
        <v>0</v>
      </c>
      <c r="AB15" s="92">
        <v>15</v>
      </c>
      <c r="AC15" s="77">
        <v>5</v>
      </c>
      <c r="AD15" s="75">
        <v>5</v>
      </c>
      <c r="AE15" s="76">
        <f t="shared" si="1"/>
        <v>10</v>
      </c>
      <c r="AF15" s="76">
        <f t="shared" si="2"/>
        <v>2</v>
      </c>
      <c r="AG15" s="78" t="s">
        <v>41</v>
      </c>
      <c r="AH15" s="287"/>
      <c r="AI15" s="46"/>
      <c r="AJ15" s="46"/>
    </row>
    <row r="16" spans="1:37" ht="36" x14ac:dyDescent="0.25">
      <c r="A16" s="36" t="s">
        <v>36</v>
      </c>
      <c r="B16" s="37" t="s">
        <v>37</v>
      </c>
      <c r="C16" s="38" t="s">
        <v>54</v>
      </c>
      <c r="D16" s="315" t="s">
        <v>141</v>
      </c>
      <c r="E16" s="237" t="s">
        <v>142</v>
      </c>
      <c r="F16" s="37" t="s">
        <v>60</v>
      </c>
      <c r="G16" s="38" t="s">
        <v>40</v>
      </c>
      <c r="H16" s="39"/>
      <c r="I16" s="40"/>
      <c r="J16" s="41"/>
      <c r="K16" s="42">
        <v>10</v>
      </c>
      <c r="L16" s="40">
        <v>0</v>
      </c>
      <c r="M16" s="41">
        <v>2</v>
      </c>
      <c r="N16" s="42"/>
      <c r="O16" s="40"/>
      <c r="P16" s="41"/>
      <c r="Q16" s="42"/>
      <c r="R16" s="40"/>
      <c r="S16" s="41"/>
      <c r="T16" s="42"/>
      <c r="U16" s="40"/>
      <c r="V16" s="41"/>
      <c r="W16" s="42"/>
      <c r="X16" s="40"/>
      <c r="Y16" s="43"/>
      <c r="Z16" s="42">
        <v>0</v>
      </c>
      <c r="AA16" s="43">
        <f>I16+L16+O16+R16+U16+X16</f>
        <v>0</v>
      </c>
      <c r="AB16" s="44">
        <v>15</v>
      </c>
      <c r="AC16" s="84">
        <v>10</v>
      </c>
      <c r="AD16" s="43">
        <f t="shared" si="0"/>
        <v>0</v>
      </c>
      <c r="AE16" s="44">
        <f t="shared" si="1"/>
        <v>10</v>
      </c>
      <c r="AF16" s="44">
        <f t="shared" si="2"/>
        <v>2</v>
      </c>
      <c r="AG16" s="85" t="s">
        <v>41</v>
      </c>
      <c r="AH16" s="262" t="s">
        <v>139</v>
      </c>
      <c r="AI16" s="46"/>
      <c r="AJ16" s="46"/>
    </row>
    <row r="17" spans="1:36" x14ac:dyDescent="0.25">
      <c r="A17" s="94" t="s">
        <v>36</v>
      </c>
      <c r="B17" s="95" t="s">
        <v>42</v>
      </c>
      <c r="C17" s="96" t="s">
        <v>44</v>
      </c>
      <c r="D17" s="315" t="s">
        <v>143</v>
      </c>
      <c r="E17" s="47" t="s">
        <v>119</v>
      </c>
      <c r="F17" s="95" t="s">
        <v>60</v>
      </c>
      <c r="G17" s="96" t="s">
        <v>40</v>
      </c>
      <c r="H17" s="97"/>
      <c r="I17" s="98"/>
      <c r="J17" s="99"/>
      <c r="K17" s="100"/>
      <c r="L17" s="98"/>
      <c r="M17" s="99"/>
      <c r="N17" s="100"/>
      <c r="O17" s="98"/>
      <c r="P17" s="99"/>
      <c r="Q17" s="100"/>
      <c r="R17" s="98"/>
      <c r="S17" s="99"/>
      <c r="T17" s="100">
        <v>10</v>
      </c>
      <c r="U17" s="98">
        <v>0</v>
      </c>
      <c r="V17" s="99">
        <v>2</v>
      </c>
      <c r="W17" s="100"/>
      <c r="X17" s="98"/>
      <c r="Y17" s="101"/>
      <c r="Z17" s="102">
        <v>0</v>
      </c>
      <c r="AA17" s="103">
        <f>I17+L17+O17+R17+U17+X17</f>
        <v>0</v>
      </c>
      <c r="AB17" s="64">
        <v>15</v>
      </c>
      <c r="AC17" s="104">
        <v>10</v>
      </c>
      <c r="AD17" s="103">
        <f t="shared" si="0"/>
        <v>0</v>
      </c>
      <c r="AE17" s="64">
        <f t="shared" si="1"/>
        <v>10</v>
      </c>
      <c r="AF17" s="64">
        <f t="shared" si="2"/>
        <v>2</v>
      </c>
      <c r="AG17" s="263" t="s">
        <v>41</v>
      </c>
      <c r="AH17" s="313"/>
      <c r="AI17" s="46"/>
      <c r="AJ17" s="46"/>
    </row>
    <row r="18" spans="1:36" ht="15.75" thickBot="1" x14ac:dyDescent="0.3">
      <c r="A18" s="105" t="s">
        <v>36</v>
      </c>
      <c r="B18" s="57" t="s">
        <v>48</v>
      </c>
      <c r="C18" s="87" t="s">
        <v>74</v>
      </c>
      <c r="D18" s="319" t="s">
        <v>144</v>
      </c>
      <c r="E18" s="230" t="s">
        <v>61</v>
      </c>
      <c r="F18" s="57" t="s">
        <v>60</v>
      </c>
      <c r="G18" s="58" t="s">
        <v>40</v>
      </c>
      <c r="H18" s="106"/>
      <c r="I18" s="107"/>
      <c r="J18" s="108"/>
      <c r="K18" s="102"/>
      <c r="L18" s="107"/>
      <c r="M18" s="108"/>
      <c r="N18" s="100">
        <v>0</v>
      </c>
      <c r="O18" s="98">
        <v>10</v>
      </c>
      <c r="P18" s="99">
        <v>2</v>
      </c>
      <c r="Q18" s="102"/>
      <c r="R18" s="107"/>
      <c r="S18" s="108"/>
      <c r="T18" s="102"/>
      <c r="U18" s="107"/>
      <c r="V18" s="108"/>
      <c r="W18" s="102"/>
      <c r="X18" s="107"/>
      <c r="Y18" s="103"/>
      <c r="Z18" s="102">
        <f>H18+K18+N18+Q18+T18+W18</f>
        <v>0</v>
      </c>
      <c r="AA18" s="103">
        <v>0</v>
      </c>
      <c r="AB18" s="64">
        <v>15</v>
      </c>
      <c r="AC18" s="104">
        <f>Z18*AB18</f>
        <v>0</v>
      </c>
      <c r="AD18" s="103">
        <v>10</v>
      </c>
      <c r="AE18" s="66">
        <f t="shared" si="1"/>
        <v>10</v>
      </c>
      <c r="AF18" s="66">
        <f>J18+M18+P18+S18+V18+Y18</f>
        <v>2</v>
      </c>
      <c r="AG18" s="80" t="s">
        <v>43</v>
      </c>
      <c r="AH18" s="282"/>
      <c r="AI18" s="46"/>
      <c r="AJ18" s="46"/>
    </row>
    <row r="19" spans="1:36" ht="15.75" thickBot="1" x14ac:dyDescent="0.3">
      <c r="A19" s="335" t="s">
        <v>62</v>
      </c>
      <c r="B19" s="336"/>
      <c r="C19" s="336"/>
      <c r="D19" s="337"/>
      <c r="E19" s="338"/>
      <c r="F19" s="109"/>
      <c r="G19" s="110"/>
      <c r="H19" s="111">
        <f>SUM(H4:H18)</f>
        <v>30</v>
      </c>
      <c r="I19" s="111">
        <f t="shared" ref="I19:Y19" si="3">SUM(I4:I18)</f>
        <v>20</v>
      </c>
      <c r="J19" s="111">
        <f t="shared" si="3"/>
        <v>10</v>
      </c>
      <c r="K19" s="111">
        <f t="shared" si="3"/>
        <v>10</v>
      </c>
      <c r="L19" s="111">
        <f t="shared" si="3"/>
        <v>10</v>
      </c>
      <c r="M19" s="111">
        <f t="shared" si="3"/>
        <v>4</v>
      </c>
      <c r="N19" s="111">
        <f t="shared" si="3"/>
        <v>20</v>
      </c>
      <c r="O19" s="111">
        <f t="shared" si="3"/>
        <v>25</v>
      </c>
      <c r="P19" s="111">
        <f t="shared" si="3"/>
        <v>9</v>
      </c>
      <c r="Q19" s="111">
        <f t="shared" si="3"/>
        <v>0</v>
      </c>
      <c r="R19" s="111">
        <f t="shared" si="3"/>
        <v>0</v>
      </c>
      <c r="S19" s="111">
        <f t="shared" si="3"/>
        <v>0</v>
      </c>
      <c r="T19" s="111">
        <f t="shared" si="3"/>
        <v>20</v>
      </c>
      <c r="U19" s="111">
        <f t="shared" si="3"/>
        <v>5</v>
      </c>
      <c r="V19" s="111">
        <f t="shared" si="3"/>
        <v>5</v>
      </c>
      <c r="W19" s="111">
        <f t="shared" si="3"/>
        <v>20</v>
      </c>
      <c r="X19" s="111">
        <f t="shared" si="3"/>
        <v>0</v>
      </c>
      <c r="Y19" s="111">
        <f t="shared" si="3"/>
        <v>4</v>
      </c>
      <c r="Z19" s="111">
        <f>SUM(Z4:Z18)</f>
        <v>0</v>
      </c>
      <c r="AA19" s="112">
        <f>SUM(AA4:AA18)</f>
        <v>0</v>
      </c>
      <c r="AB19" s="113">
        <v>15</v>
      </c>
      <c r="AC19" s="114">
        <f>Z19*AB19</f>
        <v>0</v>
      </c>
      <c r="AD19" s="115">
        <f t="shared" si="0"/>
        <v>0</v>
      </c>
      <c r="AE19" s="66">
        <f t="shared" si="1"/>
        <v>0</v>
      </c>
      <c r="AF19" s="116">
        <f>J19+M19+P19+S19+V19+Y19</f>
        <v>32</v>
      </c>
      <c r="AG19" s="117"/>
      <c r="AH19" s="288"/>
      <c r="AI19" s="46"/>
      <c r="AJ19" s="46"/>
    </row>
    <row r="20" spans="1:36" ht="15.75" thickBot="1" x14ac:dyDescent="0.3">
      <c r="A20" s="342" t="s">
        <v>63</v>
      </c>
      <c r="B20" s="343"/>
      <c r="C20" s="343"/>
      <c r="D20" s="343"/>
      <c r="E20" s="344"/>
      <c r="F20" s="242"/>
      <c r="G20" s="242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4"/>
      <c r="AE20" s="118">
        <f>AE21+AE51+AE59</f>
        <v>634</v>
      </c>
      <c r="AF20" s="118">
        <f>AF21+AF51+AF59</f>
        <v>128</v>
      </c>
      <c r="AG20" s="119"/>
      <c r="AH20" s="289"/>
      <c r="AI20" s="120"/>
      <c r="AJ20" s="120"/>
    </row>
    <row r="21" spans="1:36" ht="15.75" thickBot="1" x14ac:dyDescent="0.3">
      <c r="A21" s="339" t="s">
        <v>64</v>
      </c>
      <c r="B21" s="340"/>
      <c r="C21" s="340"/>
      <c r="D21" s="340"/>
      <c r="E21" s="341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6"/>
      <c r="AE21" s="121">
        <f>+AE22+AE28+AE30+AE36+AE48</f>
        <v>380</v>
      </c>
      <c r="AF21" s="121">
        <f>+AF22+AF28+AF30+AF36+AF48</f>
        <v>76</v>
      </c>
      <c r="AG21" s="122"/>
      <c r="AH21" s="179"/>
      <c r="AI21" s="120"/>
      <c r="AJ21" s="120"/>
    </row>
    <row r="22" spans="1:36" ht="15.75" thickBot="1" x14ac:dyDescent="0.3">
      <c r="A22" s="329" t="s">
        <v>65</v>
      </c>
      <c r="B22" s="330"/>
      <c r="C22" s="330"/>
      <c r="D22" s="330"/>
      <c r="E22" s="331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/>
      <c r="AE22" s="123">
        <f>SUM(AE23:AE27)</f>
        <v>70</v>
      </c>
      <c r="AF22" s="123">
        <f>SUM(AF23:AF27)</f>
        <v>14</v>
      </c>
      <c r="AG22" s="124"/>
      <c r="AH22" s="290"/>
      <c r="AI22" s="120"/>
      <c r="AJ22" s="120"/>
    </row>
    <row r="23" spans="1:36" x14ac:dyDescent="0.25">
      <c r="A23" s="36" t="s">
        <v>36</v>
      </c>
      <c r="B23" s="125" t="s">
        <v>37</v>
      </c>
      <c r="C23" s="26" t="s">
        <v>54</v>
      </c>
      <c r="D23" s="314" t="s">
        <v>145</v>
      </c>
      <c r="E23" s="232" t="s">
        <v>66</v>
      </c>
      <c r="F23" s="125" t="s">
        <v>57</v>
      </c>
      <c r="G23" s="126" t="s">
        <v>40</v>
      </c>
      <c r="H23" s="127"/>
      <c r="I23" s="128"/>
      <c r="J23" s="129"/>
      <c r="K23" s="130">
        <v>10</v>
      </c>
      <c r="L23" s="128">
        <v>5</v>
      </c>
      <c r="M23" s="129">
        <v>3</v>
      </c>
      <c r="N23" s="130"/>
      <c r="O23" s="128"/>
      <c r="P23" s="129"/>
      <c r="Q23" s="130"/>
      <c r="R23" s="128"/>
      <c r="S23" s="129"/>
      <c r="T23" s="130"/>
      <c r="U23" s="128"/>
      <c r="V23" s="129"/>
      <c r="W23" s="130"/>
      <c r="X23" s="128"/>
      <c r="Y23" s="131"/>
      <c r="Z23" s="130">
        <v>0</v>
      </c>
      <c r="AA23" s="129">
        <v>0</v>
      </c>
      <c r="AB23" s="92">
        <v>15</v>
      </c>
      <c r="AC23" s="130">
        <v>10</v>
      </c>
      <c r="AD23" s="129">
        <v>5</v>
      </c>
      <c r="AE23" s="76">
        <f>SUM(AC23:AD23)</f>
        <v>15</v>
      </c>
      <c r="AF23" s="76">
        <f>J23+M23+P23+S23+V23+Y23</f>
        <v>3</v>
      </c>
      <c r="AG23" s="132" t="s">
        <v>41</v>
      </c>
      <c r="AH23" s="291" t="s">
        <v>56</v>
      </c>
      <c r="AI23" s="46"/>
      <c r="AJ23" s="46"/>
    </row>
    <row r="24" spans="1:36" x14ac:dyDescent="0.25">
      <c r="A24" s="36" t="s">
        <v>36</v>
      </c>
      <c r="B24" s="37" t="s">
        <v>48</v>
      </c>
      <c r="C24" s="48" t="s">
        <v>81</v>
      </c>
      <c r="D24" s="321" t="s">
        <v>146</v>
      </c>
      <c r="E24" s="47" t="s">
        <v>189</v>
      </c>
      <c r="F24" s="37" t="s">
        <v>57</v>
      </c>
      <c r="G24" s="38" t="s">
        <v>40</v>
      </c>
      <c r="H24" s="39"/>
      <c r="I24" s="40"/>
      <c r="J24" s="41"/>
      <c r="K24" s="42"/>
      <c r="L24" s="40"/>
      <c r="M24" s="41"/>
      <c r="N24" s="42"/>
      <c r="O24" s="40"/>
      <c r="P24" s="41"/>
      <c r="Q24" s="42">
        <v>0</v>
      </c>
      <c r="R24" s="40">
        <v>10</v>
      </c>
      <c r="S24" s="41">
        <v>2</v>
      </c>
      <c r="T24" s="42"/>
      <c r="U24" s="40"/>
      <c r="V24" s="41"/>
      <c r="W24" s="42"/>
      <c r="X24" s="40"/>
      <c r="Y24" s="43"/>
      <c r="Z24" s="42">
        <f>H24+K24+N24+Q24+T24+W24</f>
        <v>0</v>
      </c>
      <c r="AA24" s="41">
        <v>0</v>
      </c>
      <c r="AB24" s="92">
        <v>15</v>
      </c>
      <c r="AC24" s="42">
        <f>Z24*AB24</f>
        <v>0</v>
      </c>
      <c r="AD24" s="41">
        <v>10</v>
      </c>
      <c r="AE24" s="44">
        <f>SUM(AC24:AD24)</f>
        <v>10</v>
      </c>
      <c r="AF24" s="44">
        <f>J24+M24+P24+S24+V24+Y24</f>
        <v>2</v>
      </c>
      <c r="AG24" s="85" t="s">
        <v>43</v>
      </c>
      <c r="AH24" s="285" t="s">
        <v>66</v>
      </c>
      <c r="AI24" s="46"/>
      <c r="AJ24" s="46"/>
    </row>
    <row r="25" spans="1:36" ht="25.5" customHeight="1" x14ac:dyDescent="0.25">
      <c r="A25" s="24" t="s">
        <v>36</v>
      </c>
      <c r="B25" s="22" t="s">
        <v>37</v>
      </c>
      <c r="C25" s="48" t="s">
        <v>51</v>
      </c>
      <c r="D25" s="231" t="s">
        <v>147</v>
      </c>
      <c r="E25" s="235" t="s">
        <v>148</v>
      </c>
      <c r="F25" s="22" t="s">
        <v>60</v>
      </c>
      <c r="G25" s="48" t="s">
        <v>40</v>
      </c>
      <c r="H25" s="49">
        <v>10</v>
      </c>
      <c r="I25" s="50">
        <v>5</v>
      </c>
      <c r="J25" s="51">
        <v>3</v>
      </c>
      <c r="K25" s="52"/>
      <c r="L25" s="50"/>
      <c r="M25" s="51"/>
      <c r="N25" s="52"/>
      <c r="O25" s="50"/>
      <c r="P25" s="51"/>
      <c r="Q25" s="52"/>
      <c r="R25" s="50"/>
      <c r="S25" s="51"/>
      <c r="T25" s="52"/>
      <c r="U25" s="50"/>
      <c r="V25" s="51"/>
      <c r="W25" s="52"/>
      <c r="X25" s="50"/>
      <c r="Y25" s="53"/>
      <c r="Z25" s="52">
        <v>0</v>
      </c>
      <c r="AA25" s="51">
        <v>0</v>
      </c>
      <c r="AB25" s="32">
        <v>15</v>
      </c>
      <c r="AC25" s="52">
        <v>10</v>
      </c>
      <c r="AD25" s="51">
        <v>5</v>
      </c>
      <c r="AE25" s="54">
        <f>SUM(AC25:AD25)</f>
        <v>15</v>
      </c>
      <c r="AF25" s="54">
        <f>J25+M25+P25+S25+V25+Y25</f>
        <v>3</v>
      </c>
      <c r="AG25" s="133" t="s">
        <v>41</v>
      </c>
      <c r="AH25" s="279"/>
      <c r="AI25" s="134"/>
      <c r="AJ25" s="134"/>
    </row>
    <row r="26" spans="1:36" x14ac:dyDescent="0.25">
      <c r="A26" s="24" t="s">
        <v>36</v>
      </c>
      <c r="B26" s="22" t="s">
        <v>48</v>
      </c>
      <c r="C26" s="48" t="s">
        <v>74</v>
      </c>
      <c r="D26" s="322" t="s">
        <v>149</v>
      </c>
      <c r="E26" s="47" t="s">
        <v>67</v>
      </c>
      <c r="F26" s="135"/>
      <c r="G26" s="136"/>
      <c r="H26" s="49"/>
      <c r="I26" s="50"/>
      <c r="J26" s="51"/>
      <c r="K26" s="52"/>
      <c r="L26" s="50"/>
      <c r="M26" s="51"/>
      <c r="N26" s="52">
        <v>10</v>
      </c>
      <c r="O26" s="50">
        <v>10</v>
      </c>
      <c r="P26" s="51">
        <v>4</v>
      </c>
      <c r="Q26" s="52"/>
      <c r="R26" s="50"/>
      <c r="S26" s="51"/>
      <c r="T26" s="52"/>
      <c r="U26" s="50"/>
      <c r="V26" s="51"/>
      <c r="W26" s="52"/>
      <c r="X26" s="50"/>
      <c r="Y26" s="53"/>
      <c r="Z26" s="52">
        <v>0</v>
      </c>
      <c r="AA26" s="51">
        <v>0</v>
      </c>
      <c r="AB26" s="32">
        <v>15</v>
      </c>
      <c r="AC26" s="52">
        <v>10</v>
      </c>
      <c r="AD26" s="51">
        <v>10</v>
      </c>
      <c r="AE26" s="54">
        <f>SUM(AC26:AD26)</f>
        <v>20</v>
      </c>
      <c r="AF26" s="54">
        <f>J26+M26+P26+S26+V26+Y26</f>
        <v>4</v>
      </c>
      <c r="AG26" s="133" t="s">
        <v>43</v>
      </c>
      <c r="AH26" s="279"/>
      <c r="AI26" s="134"/>
      <c r="AJ26" s="134"/>
    </row>
    <row r="27" spans="1:36" ht="36.75" thickBot="1" x14ac:dyDescent="0.3">
      <c r="A27" s="36" t="s">
        <v>36</v>
      </c>
      <c r="B27" s="37" t="s">
        <v>48</v>
      </c>
      <c r="C27" s="48" t="s">
        <v>81</v>
      </c>
      <c r="D27" s="321" t="s">
        <v>161</v>
      </c>
      <c r="E27" s="47" t="s">
        <v>123</v>
      </c>
      <c r="F27" s="37" t="s">
        <v>60</v>
      </c>
      <c r="G27" s="38" t="s">
        <v>40</v>
      </c>
      <c r="H27" s="39"/>
      <c r="I27" s="40"/>
      <c r="J27" s="41"/>
      <c r="K27" s="42"/>
      <c r="L27" s="40"/>
      <c r="M27" s="41"/>
      <c r="N27" s="42"/>
      <c r="O27" s="40"/>
      <c r="P27" s="41"/>
      <c r="Q27" s="42">
        <v>5</v>
      </c>
      <c r="R27" s="40">
        <v>5</v>
      </c>
      <c r="S27" s="41">
        <v>2</v>
      </c>
      <c r="T27" s="42"/>
      <c r="U27" s="40"/>
      <c r="V27" s="41"/>
      <c r="W27" s="42"/>
      <c r="X27" s="40"/>
      <c r="Y27" s="43"/>
      <c r="Z27" s="42">
        <v>0</v>
      </c>
      <c r="AA27" s="41">
        <v>0</v>
      </c>
      <c r="AB27" s="92">
        <v>15</v>
      </c>
      <c r="AC27" s="42">
        <v>5</v>
      </c>
      <c r="AD27" s="41">
        <v>5</v>
      </c>
      <c r="AE27" s="44">
        <f>SUM(AC27:AD27)</f>
        <v>10</v>
      </c>
      <c r="AF27" s="44">
        <f>J27+M27+P27+S27+V27+Y27</f>
        <v>2</v>
      </c>
      <c r="AG27" s="85" t="s">
        <v>43</v>
      </c>
      <c r="AH27" s="292" t="s">
        <v>68</v>
      </c>
      <c r="AI27" s="46"/>
      <c r="AJ27" s="46"/>
    </row>
    <row r="28" spans="1:36" ht="15.75" thickBot="1" x14ac:dyDescent="0.3">
      <c r="A28" s="329" t="s">
        <v>69</v>
      </c>
      <c r="B28" s="330"/>
      <c r="C28" s="330"/>
      <c r="D28" s="330"/>
      <c r="E28" s="331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50"/>
      <c r="AE28" s="137">
        <f>SUM(AE29:AE29)</f>
        <v>20</v>
      </c>
      <c r="AF28" s="137">
        <f>SUM(AF29:AF29)</f>
        <v>4</v>
      </c>
      <c r="AG28" s="138"/>
      <c r="AH28" s="293"/>
      <c r="AI28" s="46"/>
      <c r="AJ28" s="46"/>
    </row>
    <row r="29" spans="1:36" ht="15.75" thickBot="1" x14ac:dyDescent="0.3">
      <c r="A29" s="139" t="s">
        <v>36</v>
      </c>
      <c r="B29" s="95" t="s">
        <v>42</v>
      </c>
      <c r="C29" s="87" t="s">
        <v>44</v>
      </c>
      <c r="D29" s="323" t="s">
        <v>162</v>
      </c>
      <c r="E29" s="234" t="s">
        <v>70</v>
      </c>
      <c r="F29" s="86"/>
      <c r="G29" s="86"/>
      <c r="H29" s="88"/>
      <c r="I29" s="89"/>
      <c r="J29" s="90"/>
      <c r="K29" s="91"/>
      <c r="L29" s="89"/>
      <c r="M29" s="90"/>
      <c r="N29" s="91"/>
      <c r="O29" s="89"/>
      <c r="P29" s="90"/>
      <c r="Q29" s="91"/>
      <c r="R29" s="89"/>
      <c r="S29" s="90"/>
      <c r="T29" s="91">
        <v>10</v>
      </c>
      <c r="U29" s="89">
        <v>10</v>
      </c>
      <c r="V29" s="90">
        <v>4</v>
      </c>
      <c r="W29" s="91"/>
      <c r="X29" s="89"/>
      <c r="Y29" s="140"/>
      <c r="Z29" s="100">
        <v>0</v>
      </c>
      <c r="AA29" s="99">
        <v>0</v>
      </c>
      <c r="AB29" s="141">
        <v>15</v>
      </c>
      <c r="AC29" s="91">
        <v>10</v>
      </c>
      <c r="AD29" s="90">
        <v>10</v>
      </c>
      <c r="AE29" s="141">
        <f>SUM(AC29:AD29)</f>
        <v>20</v>
      </c>
      <c r="AF29" s="141">
        <f>J29+M29+P29+S29+V29+Y29</f>
        <v>4</v>
      </c>
      <c r="AG29" s="142" t="s">
        <v>41</v>
      </c>
      <c r="AH29" s="294"/>
      <c r="AI29" s="67"/>
      <c r="AJ29" s="67"/>
    </row>
    <row r="30" spans="1:36" ht="15.75" thickBot="1" x14ac:dyDescent="0.3">
      <c r="A30" s="329" t="s">
        <v>71</v>
      </c>
      <c r="B30" s="330"/>
      <c r="C30" s="330"/>
      <c r="D30" s="330"/>
      <c r="E30" s="331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51"/>
      <c r="AA30" s="251"/>
      <c r="AB30" s="251"/>
      <c r="AC30" s="251"/>
      <c r="AD30" s="252"/>
      <c r="AE30" s="143">
        <f>SUM(AE31:AE35)</f>
        <v>70</v>
      </c>
      <c r="AF30" s="143">
        <f>SUM(AF31:AF35)</f>
        <v>14</v>
      </c>
      <c r="AG30" s="138"/>
      <c r="AH30" s="144"/>
      <c r="AI30" s="120"/>
      <c r="AJ30" s="120"/>
    </row>
    <row r="31" spans="1:36" x14ac:dyDescent="0.25">
      <c r="A31" s="24" t="s">
        <v>36</v>
      </c>
      <c r="B31" s="22" t="s">
        <v>37</v>
      </c>
      <c r="C31" s="48" t="s">
        <v>51</v>
      </c>
      <c r="D31" s="236" t="s">
        <v>151</v>
      </c>
      <c r="E31" s="47" t="s">
        <v>72</v>
      </c>
      <c r="F31" s="25"/>
      <c r="G31" s="26"/>
      <c r="H31" s="145">
        <v>5</v>
      </c>
      <c r="I31" s="146">
        <v>5</v>
      </c>
      <c r="J31" s="147">
        <v>2</v>
      </c>
      <c r="K31" s="148"/>
      <c r="L31" s="146"/>
      <c r="M31" s="147"/>
      <c r="N31" s="148"/>
      <c r="O31" s="146"/>
      <c r="P31" s="147"/>
      <c r="Q31" s="148"/>
      <c r="R31" s="146"/>
      <c r="S31" s="147"/>
      <c r="T31" s="148"/>
      <c r="U31" s="146"/>
      <c r="V31" s="147"/>
      <c r="W31" s="148"/>
      <c r="X31" s="146"/>
      <c r="Y31" s="149"/>
      <c r="Z31" s="148">
        <v>0</v>
      </c>
      <c r="AA31" s="149">
        <v>0</v>
      </c>
      <c r="AB31" s="34">
        <v>15</v>
      </c>
      <c r="AC31" s="148">
        <v>5</v>
      </c>
      <c r="AD31" s="147">
        <v>5</v>
      </c>
      <c r="AE31" s="34">
        <f>SUM(AC31:AD31)</f>
        <v>10</v>
      </c>
      <c r="AF31" s="34">
        <f>J31+M31+P31+S31+V31+Y31</f>
        <v>2</v>
      </c>
      <c r="AG31" s="150" t="s">
        <v>41</v>
      </c>
      <c r="AH31" s="295"/>
      <c r="AI31" s="46"/>
      <c r="AJ31" s="46"/>
    </row>
    <row r="32" spans="1:36" s="269" customFormat="1" ht="24.75" thickBot="1" x14ac:dyDescent="0.3">
      <c r="A32" s="24" t="s">
        <v>36</v>
      </c>
      <c r="B32" s="22" t="s">
        <v>37</v>
      </c>
      <c r="C32" s="48" t="s">
        <v>54</v>
      </c>
      <c r="D32" s="324" t="s">
        <v>163</v>
      </c>
      <c r="E32" s="235" t="s">
        <v>73</v>
      </c>
      <c r="F32" s="22"/>
      <c r="G32" s="48"/>
      <c r="H32" s="49"/>
      <c r="I32" s="50"/>
      <c r="J32" s="51"/>
      <c r="K32" s="52">
        <v>5</v>
      </c>
      <c r="L32" s="50">
        <v>10</v>
      </c>
      <c r="M32" s="51">
        <v>3</v>
      </c>
      <c r="N32" s="52"/>
      <c r="O32" s="50"/>
      <c r="P32" s="51"/>
      <c r="Q32" s="52"/>
      <c r="R32" s="50"/>
      <c r="S32" s="51"/>
      <c r="T32" s="52"/>
      <c r="U32" s="50"/>
      <c r="V32" s="51"/>
      <c r="W32" s="52"/>
      <c r="X32" s="50"/>
      <c r="Y32" s="53"/>
      <c r="Z32" s="52">
        <v>0</v>
      </c>
      <c r="AA32" s="53">
        <v>0</v>
      </c>
      <c r="AB32" s="54">
        <v>15</v>
      </c>
      <c r="AC32" s="52">
        <v>5</v>
      </c>
      <c r="AD32" s="51">
        <v>10</v>
      </c>
      <c r="AE32" s="54">
        <f>SUM(AC32:AD32)</f>
        <v>15</v>
      </c>
      <c r="AF32" s="54">
        <f>J32+M32+P32+S32+V32+Y32</f>
        <v>3</v>
      </c>
      <c r="AG32" s="133" t="s">
        <v>43</v>
      </c>
      <c r="AH32" s="279"/>
      <c r="AI32" s="120"/>
      <c r="AJ32" s="120"/>
    </row>
    <row r="33" spans="1:37" s="269" customFormat="1" ht="36" x14ac:dyDescent="0.25">
      <c r="A33" s="24" t="s">
        <v>36</v>
      </c>
      <c r="B33" s="22" t="s">
        <v>48</v>
      </c>
      <c r="C33" s="48" t="s">
        <v>74</v>
      </c>
      <c r="D33" s="325" t="s">
        <v>164</v>
      </c>
      <c r="E33" s="235" t="s">
        <v>75</v>
      </c>
      <c r="F33" s="95"/>
      <c r="G33" s="96"/>
      <c r="H33" s="97"/>
      <c r="I33" s="98"/>
      <c r="J33" s="99"/>
      <c r="K33" s="100"/>
      <c r="L33" s="98"/>
      <c r="M33" s="99"/>
      <c r="N33" s="100">
        <v>5</v>
      </c>
      <c r="O33" s="98">
        <v>10</v>
      </c>
      <c r="P33" s="99">
        <v>3</v>
      </c>
      <c r="Q33" s="100"/>
      <c r="R33" s="98"/>
      <c r="S33" s="99"/>
      <c r="T33" s="100"/>
      <c r="U33" s="98"/>
      <c r="V33" s="99"/>
      <c r="W33" s="100"/>
      <c r="X33" s="98"/>
      <c r="Y33" s="101"/>
      <c r="Z33" s="52">
        <v>0</v>
      </c>
      <c r="AA33" s="53">
        <v>0</v>
      </c>
      <c r="AB33" s="54">
        <v>15</v>
      </c>
      <c r="AC33" s="52">
        <v>5</v>
      </c>
      <c r="AD33" s="51">
        <v>10</v>
      </c>
      <c r="AE33" s="54">
        <f>SUM(AC33:AD33)</f>
        <v>15</v>
      </c>
      <c r="AF33" s="54">
        <f>J33+M33+P33+S33+V33+Y33</f>
        <v>3</v>
      </c>
      <c r="AG33" s="133" t="s">
        <v>43</v>
      </c>
      <c r="AH33" s="296" t="s">
        <v>76</v>
      </c>
      <c r="AI33" s="120"/>
      <c r="AJ33" s="120"/>
    </row>
    <row r="34" spans="1:37" s="269" customFormat="1" ht="36" x14ac:dyDescent="0.25">
      <c r="A34" s="24" t="s">
        <v>36</v>
      </c>
      <c r="B34" s="22" t="s">
        <v>48</v>
      </c>
      <c r="C34" s="48" t="s">
        <v>81</v>
      </c>
      <c r="D34" s="326" t="s">
        <v>165</v>
      </c>
      <c r="E34" s="235" t="s">
        <v>77</v>
      </c>
      <c r="F34" s="95"/>
      <c r="G34" s="96"/>
      <c r="H34" s="97"/>
      <c r="I34" s="98"/>
      <c r="J34" s="99"/>
      <c r="K34" s="100"/>
      <c r="L34" s="98"/>
      <c r="M34" s="99"/>
      <c r="N34" s="100"/>
      <c r="O34" s="98"/>
      <c r="P34" s="99"/>
      <c r="Q34" s="100">
        <v>10</v>
      </c>
      <c r="R34" s="98">
        <v>10</v>
      </c>
      <c r="S34" s="99">
        <v>4</v>
      </c>
      <c r="T34" s="100"/>
      <c r="U34" s="98"/>
      <c r="V34" s="99"/>
      <c r="W34" s="100"/>
      <c r="X34" s="98"/>
      <c r="Y34" s="101"/>
      <c r="Z34" s="52">
        <v>0</v>
      </c>
      <c r="AA34" s="53">
        <v>0</v>
      </c>
      <c r="AB34" s="54">
        <v>15</v>
      </c>
      <c r="AC34" s="52">
        <v>10</v>
      </c>
      <c r="AD34" s="51">
        <v>10</v>
      </c>
      <c r="AE34" s="54">
        <f>SUM(AC34:AD34)</f>
        <v>20</v>
      </c>
      <c r="AF34" s="54">
        <f>J34+M34+P34+S34+V34+Y34</f>
        <v>4</v>
      </c>
      <c r="AG34" s="151" t="s">
        <v>41</v>
      </c>
      <c r="AH34" s="279"/>
      <c r="AI34" s="120"/>
      <c r="AJ34" s="120"/>
    </row>
    <row r="35" spans="1:37" s="269" customFormat="1" ht="24.75" thickBot="1" x14ac:dyDescent="0.3">
      <c r="A35" s="94" t="s">
        <v>36</v>
      </c>
      <c r="B35" s="22" t="s">
        <v>42</v>
      </c>
      <c r="C35" s="48" t="s">
        <v>44</v>
      </c>
      <c r="D35" s="321" t="s">
        <v>166</v>
      </c>
      <c r="E35" s="270" t="s">
        <v>78</v>
      </c>
      <c r="F35" s="95"/>
      <c r="G35" s="96"/>
      <c r="H35" s="97"/>
      <c r="I35" s="98"/>
      <c r="J35" s="99"/>
      <c r="K35" s="100"/>
      <c r="L35" s="98"/>
      <c r="M35" s="99"/>
      <c r="N35" s="100"/>
      <c r="O35" s="98"/>
      <c r="P35" s="99"/>
      <c r="Q35" s="100"/>
      <c r="R35" s="98"/>
      <c r="S35" s="99"/>
      <c r="T35" s="100">
        <v>5</v>
      </c>
      <c r="U35" s="98">
        <v>5</v>
      </c>
      <c r="V35" s="99">
        <v>2</v>
      </c>
      <c r="W35" s="100"/>
      <c r="X35" s="98"/>
      <c r="Y35" s="101"/>
      <c r="Z35" s="100">
        <v>0</v>
      </c>
      <c r="AA35" s="101">
        <v>0</v>
      </c>
      <c r="AB35" s="153">
        <v>15</v>
      </c>
      <c r="AC35" s="100">
        <v>5</v>
      </c>
      <c r="AD35" s="99">
        <v>5</v>
      </c>
      <c r="AE35" s="153">
        <f>SUM(AC35:AD35)</f>
        <v>10</v>
      </c>
      <c r="AF35" s="153">
        <f>J35+M35+P35+S35+V35+Y35</f>
        <v>2</v>
      </c>
      <c r="AG35" s="151" t="s">
        <v>43</v>
      </c>
      <c r="AH35" s="297" t="s">
        <v>79</v>
      </c>
      <c r="AI35" s="120"/>
      <c r="AJ35" s="120"/>
    </row>
    <row r="36" spans="1:37" ht="15.75" thickBot="1" x14ac:dyDescent="0.3">
      <c r="A36" s="329" t="s">
        <v>80</v>
      </c>
      <c r="B36" s="330"/>
      <c r="C36" s="330"/>
      <c r="D36" s="330"/>
      <c r="E36" s="331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50"/>
      <c r="AE36" s="137">
        <f>SUM(AE37:AE47)</f>
        <v>210</v>
      </c>
      <c r="AF36" s="137">
        <f>SUM(AF37:AF47)</f>
        <v>42</v>
      </c>
      <c r="AG36" s="138"/>
      <c r="AH36" s="293"/>
      <c r="AI36" s="46"/>
      <c r="AJ36" s="46"/>
    </row>
    <row r="37" spans="1:37" ht="33" customHeight="1" x14ac:dyDescent="0.25">
      <c r="A37" s="24" t="s">
        <v>36</v>
      </c>
      <c r="B37" s="22" t="s">
        <v>37</v>
      </c>
      <c r="C37" s="48" t="s">
        <v>51</v>
      </c>
      <c r="D37" s="231" t="s">
        <v>167</v>
      </c>
      <c r="E37" s="235" t="s">
        <v>126</v>
      </c>
      <c r="F37" s="22"/>
      <c r="G37" s="48"/>
      <c r="H37" s="49">
        <v>10</v>
      </c>
      <c r="I37" s="50">
        <v>10</v>
      </c>
      <c r="J37" s="51">
        <v>4</v>
      </c>
      <c r="K37" s="52"/>
      <c r="L37" s="50"/>
      <c r="M37" s="51"/>
      <c r="N37" s="52"/>
      <c r="O37" s="50"/>
      <c r="P37" s="51"/>
      <c r="Q37" s="52"/>
      <c r="R37" s="50"/>
      <c r="S37" s="51"/>
      <c r="T37" s="52"/>
      <c r="U37" s="50"/>
      <c r="V37" s="51"/>
      <c r="W37" s="52"/>
      <c r="X37" s="50"/>
      <c r="Y37" s="53"/>
      <c r="Z37" s="52">
        <v>0</v>
      </c>
      <c r="AA37" s="51">
        <v>0</v>
      </c>
      <c r="AB37" s="54">
        <v>15</v>
      </c>
      <c r="AC37" s="52">
        <v>10</v>
      </c>
      <c r="AD37" s="51">
        <v>10</v>
      </c>
      <c r="AE37" s="54">
        <f>SUM(AC37:AD37)</f>
        <v>20</v>
      </c>
      <c r="AF37" s="54">
        <f t="shared" ref="AF37:AF47" si="4">J37+M37+P37+S37+V37+Y37</f>
        <v>4</v>
      </c>
      <c r="AG37" s="152" t="s">
        <v>43</v>
      </c>
      <c r="AH37" s="279"/>
      <c r="AI37" s="46"/>
      <c r="AJ37" s="46"/>
    </row>
    <row r="38" spans="1:37" ht="24.75" thickBot="1" x14ac:dyDescent="0.3">
      <c r="A38" s="139" t="s">
        <v>36</v>
      </c>
      <c r="B38" s="86" t="s">
        <v>37</v>
      </c>
      <c r="C38" s="87" t="s">
        <v>54</v>
      </c>
      <c r="D38" s="324" t="s">
        <v>168</v>
      </c>
      <c r="E38" s="237" t="s">
        <v>127</v>
      </c>
      <c r="F38" s="95"/>
      <c r="G38" s="96"/>
      <c r="H38" s="97"/>
      <c r="I38" s="98"/>
      <c r="J38" s="99"/>
      <c r="K38" s="100">
        <v>10</v>
      </c>
      <c r="L38" s="98">
        <v>10</v>
      </c>
      <c r="M38" s="99">
        <v>4</v>
      </c>
      <c r="N38" s="100"/>
      <c r="O38" s="98"/>
      <c r="P38" s="99"/>
      <c r="Q38" s="100"/>
      <c r="R38" s="98"/>
      <c r="S38" s="99"/>
      <c r="T38" s="100"/>
      <c r="U38" s="98"/>
      <c r="V38" s="99"/>
      <c r="W38" s="100"/>
      <c r="X38" s="98"/>
      <c r="Y38" s="101"/>
      <c r="Z38" s="100">
        <v>0</v>
      </c>
      <c r="AA38" s="99">
        <v>0</v>
      </c>
      <c r="AB38" s="153">
        <v>15</v>
      </c>
      <c r="AC38" s="100">
        <v>10</v>
      </c>
      <c r="AD38" s="99">
        <v>10</v>
      </c>
      <c r="AE38" s="153">
        <f>SUM(AC38:AD38)</f>
        <v>20</v>
      </c>
      <c r="AF38" s="153">
        <f t="shared" si="4"/>
        <v>4</v>
      </c>
      <c r="AG38" s="151" t="s">
        <v>43</v>
      </c>
      <c r="AH38" s="298"/>
      <c r="AI38" s="46"/>
      <c r="AJ38" s="46"/>
    </row>
    <row r="39" spans="1:37" ht="24.75" thickBot="1" x14ac:dyDescent="0.3">
      <c r="A39" s="139" t="s">
        <v>36</v>
      </c>
      <c r="B39" s="86" t="s">
        <v>48</v>
      </c>
      <c r="C39" s="87" t="s">
        <v>81</v>
      </c>
      <c r="D39" s="315" t="s">
        <v>169</v>
      </c>
      <c r="E39" s="234" t="s">
        <v>124</v>
      </c>
      <c r="F39" s="86"/>
      <c r="G39" s="86"/>
      <c r="H39" s="88"/>
      <c r="I39" s="89"/>
      <c r="J39" s="90"/>
      <c r="K39" s="91"/>
      <c r="L39" s="89"/>
      <c r="M39" s="90"/>
      <c r="N39" s="91"/>
      <c r="O39" s="89"/>
      <c r="P39" s="90"/>
      <c r="Q39" s="91">
        <v>0</v>
      </c>
      <c r="R39" s="89">
        <v>20</v>
      </c>
      <c r="S39" s="90">
        <v>4</v>
      </c>
      <c r="T39" s="91"/>
      <c r="U39" s="89"/>
      <c r="V39" s="90"/>
      <c r="W39" s="91"/>
      <c r="X39" s="89"/>
      <c r="Y39" s="140"/>
      <c r="Z39" s="100">
        <f>H39+K39+N39+Q39+T39+W39</f>
        <v>0</v>
      </c>
      <c r="AA39" s="99">
        <v>0</v>
      </c>
      <c r="AB39" s="141">
        <v>15</v>
      </c>
      <c r="AC39" s="91">
        <f>Z39*AB39</f>
        <v>0</v>
      </c>
      <c r="AD39" s="90">
        <v>20</v>
      </c>
      <c r="AE39" s="141">
        <f t="shared" ref="AE39:AE47" si="5">SUM(AC39:AD39)</f>
        <v>20</v>
      </c>
      <c r="AF39" s="141">
        <f t="shared" si="4"/>
        <v>4</v>
      </c>
      <c r="AG39" s="142" t="s">
        <v>43</v>
      </c>
      <c r="AH39" s="299"/>
      <c r="AI39" s="46"/>
      <c r="AJ39" s="46"/>
    </row>
    <row r="40" spans="1:37" x14ac:dyDescent="0.25">
      <c r="A40" s="24" t="s">
        <v>36</v>
      </c>
      <c r="B40" s="25" t="s">
        <v>42</v>
      </c>
      <c r="C40" s="26" t="s">
        <v>44</v>
      </c>
      <c r="D40" s="326" t="s">
        <v>170</v>
      </c>
      <c r="E40" s="93" t="s">
        <v>82</v>
      </c>
      <c r="F40" s="154"/>
      <c r="G40" s="154"/>
      <c r="H40" s="145"/>
      <c r="I40" s="146"/>
      <c r="J40" s="147"/>
      <c r="K40" s="148"/>
      <c r="L40" s="146"/>
      <c r="M40" s="147"/>
      <c r="N40" s="148"/>
      <c r="O40" s="146"/>
      <c r="P40" s="147"/>
      <c r="Q40" s="148"/>
      <c r="R40" s="146"/>
      <c r="S40" s="147"/>
      <c r="T40" s="148">
        <v>10</v>
      </c>
      <c r="U40" s="146">
        <v>10</v>
      </c>
      <c r="V40" s="147">
        <v>4</v>
      </c>
      <c r="W40" s="148"/>
      <c r="X40" s="146"/>
      <c r="Y40" s="149"/>
      <c r="Z40" s="148">
        <v>0</v>
      </c>
      <c r="AA40" s="147">
        <v>0</v>
      </c>
      <c r="AB40" s="34">
        <v>15</v>
      </c>
      <c r="AC40" s="148">
        <v>10</v>
      </c>
      <c r="AD40" s="147">
        <v>10</v>
      </c>
      <c r="AE40" s="34">
        <f t="shared" si="5"/>
        <v>20</v>
      </c>
      <c r="AF40" s="34">
        <f t="shared" si="4"/>
        <v>4</v>
      </c>
      <c r="AG40" s="79" t="s">
        <v>41</v>
      </c>
      <c r="AH40" s="295"/>
      <c r="AI40" s="46"/>
      <c r="AJ40" s="46"/>
    </row>
    <row r="41" spans="1:37" ht="24.75" thickBot="1" x14ac:dyDescent="0.3">
      <c r="A41" s="94" t="s">
        <v>36</v>
      </c>
      <c r="B41" s="86" t="s">
        <v>42</v>
      </c>
      <c r="C41" s="87" t="s">
        <v>46</v>
      </c>
      <c r="D41" s="315" t="s">
        <v>171</v>
      </c>
      <c r="E41" s="230" t="s">
        <v>83</v>
      </c>
      <c r="F41" s="86"/>
      <c r="G41" s="86"/>
      <c r="H41" s="88"/>
      <c r="I41" s="89"/>
      <c r="J41" s="90"/>
      <c r="K41" s="91"/>
      <c r="L41" s="89"/>
      <c r="M41" s="90"/>
      <c r="N41" s="91"/>
      <c r="O41" s="89"/>
      <c r="P41" s="90"/>
      <c r="Q41" s="91"/>
      <c r="R41" s="89"/>
      <c r="S41" s="90"/>
      <c r="T41" s="91"/>
      <c r="U41" s="89"/>
      <c r="V41" s="90"/>
      <c r="W41" s="91">
        <v>10</v>
      </c>
      <c r="X41" s="89">
        <v>10</v>
      </c>
      <c r="Y41" s="140">
        <v>4</v>
      </c>
      <c r="Z41" s="91">
        <v>0</v>
      </c>
      <c r="AA41" s="90">
        <v>0</v>
      </c>
      <c r="AB41" s="141">
        <v>15</v>
      </c>
      <c r="AC41" s="91">
        <v>10</v>
      </c>
      <c r="AD41" s="90">
        <v>10</v>
      </c>
      <c r="AE41" s="141">
        <f t="shared" si="5"/>
        <v>20</v>
      </c>
      <c r="AF41" s="141">
        <f t="shared" si="4"/>
        <v>4</v>
      </c>
      <c r="AG41" s="155" t="s">
        <v>43</v>
      </c>
      <c r="AH41" s="300" t="s">
        <v>82</v>
      </c>
      <c r="AI41" s="46"/>
      <c r="AJ41" s="46"/>
    </row>
    <row r="42" spans="1:37" x14ac:dyDescent="0.25">
      <c r="A42" s="156" t="s">
        <v>36</v>
      </c>
      <c r="B42" s="22" t="s">
        <v>37</v>
      </c>
      <c r="C42" s="48" t="s">
        <v>51</v>
      </c>
      <c r="D42" s="236" t="s">
        <v>152</v>
      </c>
      <c r="E42" s="93" t="s">
        <v>84</v>
      </c>
      <c r="F42" s="154"/>
      <c r="G42" s="157"/>
      <c r="H42" s="145">
        <v>10</v>
      </c>
      <c r="I42" s="146">
        <v>10</v>
      </c>
      <c r="J42" s="147">
        <v>4</v>
      </c>
      <c r="K42" s="148"/>
      <c r="L42" s="146"/>
      <c r="M42" s="147"/>
      <c r="N42" s="264"/>
      <c r="O42" s="146"/>
      <c r="P42" s="147"/>
      <c r="Q42" s="148"/>
      <c r="R42" s="146"/>
      <c r="S42" s="147"/>
      <c r="T42" s="148"/>
      <c r="U42" s="146"/>
      <c r="V42" s="147"/>
      <c r="W42" s="148"/>
      <c r="X42" s="146"/>
      <c r="Y42" s="149"/>
      <c r="Z42" s="148">
        <v>0</v>
      </c>
      <c r="AA42" s="147">
        <v>0</v>
      </c>
      <c r="AB42" s="34">
        <v>15</v>
      </c>
      <c r="AC42" s="148">
        <v>10</v>
      </c>
      <c r="AD42" s="147">
        <v>10</v>
      </c>
      <c r="AE42" s="34">
        <f t="shared" si="5"/>
        <v>20</v>
      </c>
      <c r="AF42" s="34">
        <f t="shared" si="4"/>
        <v>4</v>
      </c>
      <c r="AG42" s="79" t="s">
        <v>43</v>
      </c>
      <c r="AH42" s="295"/>
      <c r="AI42" s="46"/>
      <c r="AJ42" s="46"/>
    </row>
    <row r="43" spans="1:37" ht="24.75" thickBot="1" x14ac:dyDescent="0.3">
      <c r="A43" s="24" t="s">
        <v>36</v>
      </c>
      <c r="B43" s="22" t="s">
        <v>37</v>
      </c>
      <c r="C43" s="48" t="s">
        <v>54</v>
      </c>
      <c r="D43" s="231" t="s">
        <v>153</v>
      </c>
      <c r="E43" s="47" t="s">
        <v>85</v>
      </c>
      <c r="F43" s="22"/>
      <c r="G43" s="48"/>
      <c r="H43" s="49"/>
      <c r="I43" s="50"/>
      <c r="J43" s="51"/>
      <c r="K43" s="52">
        <v>5</v>
      </c>
      <c r="L43" s="50">
        <v>10</v>
      </c>
      <c r="M43" s="51">
        <v>3</v>
      </c>
      <c r="N43" s="52"/>
      <c r="O43" s="50"/>
      <c r="P43" s="51"/>
      <c r="Q43" s="52"/>
      <c r="R43" s="50"/>
      <c r="S43" s="51"/>
      <c r="T43" s="52"/>
      <c r="U43" s="50"/>
      <c r="V43" s="51"/>
      <c r="W43" s="52"/>
      <c r="X43" s="50"/>
      <c r="Y43" s="53"/>
      <c r="Z43" s="52">
        <v>0</v>
      </c>
      <c r="AA43" s="51">
        <v>0</v>
      </c>
      <c r="AB43" s="54">
        <v>15</v>
      </c>
      <c r="AC43" s="52">
        <v>5</v>
      </c>
      <c r="AD43" s="51">
        <v>10</v>
      </c>
      <c r="AE43" s="54">
        <f t="shared" si="5"/>
        <v>15</v>
      </c>
      <c r="AF43" s="54">
        <f t="shared" si="4"/>
        <v>3</v>
      </c>
      <c r="AG43" s="152" t="s">
        <v>41</v>
      </c>
      <c r="AH43" s="296" t="s">
        <v>84</v>
      </c>
      <c r="AI43" s="46"/>
      <c r="AJ43" s="46"/>
      <c r="AK43" s="312"/>
    </row>
    <row r="44" spans="1:37" ht="15.75" thickBot="1" x14ac:dyDescent="0.3">
      <c r="A44" s="158" t="s">
        <v>36</v>
      </c>
      <c r="B44" s="20" t="s">
        <v>42</v>
      </c>
      <c r="C44" s="239" t="s">
        <v>44</v>
      </c>
      <c r="D44" s="324" t="s">
        <v>172</v>
      </c>
      <c r="E44" s="93" t="s">
        <v>86</v>
      </c>
      <c r="F44" s="154"/>
      <c r="G44" s="157"/>
      <c r="H44" s="145"/>
      <c r="I44" s="146"/>
      <c r="J44" s="147"/>
      <c r="K44" s="159"/>
      <c r="L44" s="146"/>
      <c r="M44" s="147"/>
      <c r="N44" s="148"/>
      <c r="O44" s="146"/>
      <c r="P44" s="147"/>
      <c r="Q44" s="148"/>
      <c r="R44" s="146"/>
      <c r="S44" s="147"/>
      <c r="T44" s="148">
        <v>5</v>
      </c>
      <c r="U44" s="146">
        <v>10</v>
      </c>
      <c r="V44" s="147">
        <v>3</v>
      </c>
      <c r="W44" s="148"/>
      <c r="X44" s="146"/>
      <c r="Y44" s="149"/>
      <c r="Z44" s="148">
        <v>0</v>
      </c>
      <c r="AA44" s="147">
        <v>0</v>
      </c>
      <c r="AB44" s="34">
        <v>15</v>
      </c>
      <c r="AC44" s="148">
        <v>5</v>
      </c>
      <c r="AD44" s="147">
        <v>10</v>
      </c>
      <c r="AE44" s="34">
        <f t="shared" si="5"/>
        <v>15</v>
      </c>
      <c r="AF44" s="34">
        <f t="shared" si="4"/>
        <v>3</v>
      </c>
      <c r="AG44" s="79" t="s">
        <v>43</v>
      </c>
      <c r="AH44" s="295"/>
      <c r="AI44" s="46"/>
      <c r="AJ44" s="46"/>
    </row>
    <row r="45" spans="1:37" ht="24" x14ac:dyDescent="0.25">
      <c r="A45" s="156" t="s">
        <v>36</v>
      </c>
      <c r="B45" s="154" t="s">
        <v>48</v>
      </c>
      <c r="C45" s="157" t="s">
        <v>81</v>
      </c>
      <c r="D45" s="236" t="s">
        <v>154</v>
      </c>
      <c r="E45" s="262" t="s">
        <v>87</v>
      </c>
      <c r="F45" s="160"/>
      <c r="G45" s="161"/>
      <c r="H45" s="162"/>
      <c r="I45" s="163"/>
      <c r="J45" s="164"/>
      <c r="K45" s="165"/>
      <c r="L45" s="163"/>
      <c r="M45" s="164"/>
      <c r="N45" s="165"/>
      <c r="O45" s="163"/>
      <c r="P45" s="164"/>
      <c r="Q45" s="156">
        <v>0</v>
      </c>
      <c r="R45" s="154">
        <v>20</v>
      </c>
      <c r="S45" s="164">
        <v>4</v>
      </c>
      <c r="T45" s="156"/>
      <c r="U45" s="154"/>
      <c r="V45" s="164"/>
      <c r="W45" s="148"/>
      <c r="X45" s="146"/>
      <c r="Y45" s="149"/>
      <c r="Z45" s="148">
        <f>H45+K45+N45+Q45+T45+W45</f>
        <v>0</v>
      </c>
      <c r="AA45" s="147">
        <v>0</v>
      </c>
      <c r="AB45" s="34">
        <v>15</v>
      </c>
      <c r="AC45" s="148">
        <f>Z45*AB45</f>
        <v>0</v>
      </c>
      <c r="AD45" s="147">
        <v>20</v>
      </c>
      <c r="AE45" s="34">
        <f t="shared" si="5"/>
        <v>20</v>
      </c>
      <c r="AF45" s="34">
        <f t="shared" si="4"/>
        <v>4</v>
      </c>
      <c r="AG45" s="34" t="s">
        <v>43</v>
      </c>
      <c r="AH45" s="148"/>
      <c r="AI45" s="166"/>
      <c r="AJ45" s="167"/>
    </row>
    <row r="46" spans="1:37" s="269" customFormat="1" ht="15.75" thickBot="1" x14ac:dyDescent="0.3">
      <c r="A46" s="24" t="s">
        <v>36</v>
      </c>
      <c r="B46" s="25" t="s">
        <v>48</v>
      </c>
      <c r="C46" s="26" t="s">
        <v>81</v>
      </c>
      <c r="D46" s="324" t="s">
        <v>173</v>
      </c>
      <c r="E46" s="232" t="s">
        <v>121</v>
      </c>
      <c r="F46" s="25"/>
      <c r="G46" s="26"/>
      <c r="H46" s="27"/>
      <c r="I46" s="28"/>
      <c r="J46" s="29"/>
      <c r="K46" s="33"/>
      <c r="L46" s="28"/>
      <c r="M46" s="29"/>
      <c r="N46" s="30"/>
      <c r="O46" s="28"/>
      <c r="P46" s="29"/>
      <c r="Q46" s="30">
        <v>10</v>
      </c>
      <c r="R46" s="28">
        <v>10</v>
      </c>
      <c r="S46" s="29">
        <v>4</v>
      </c>
      <c r="T46" s="30"/>
      <c r="U46" s="28"/>
      <c r="V46" s="29"/>
      <c r="W46" s="30"/>
      <c r="X46" s="28"/>
      <c r="Y46" s="31"/>
      <c r="Z46" s="30">
        <v>0</v>
      </c>
      <c r="AA46" s="29">
        <v>0</v>
      </c>
      <c r="AB46" s="32">
        <v>15</v>
      </c>
      <c r="AC46" s="30">
        <v>10</v>
      </c>
      <c r="AD46" s="29">
        <v>10</v>
      </c>
      <c r="AE46" s="32">
        <f t="shared" si="5"/>
        <v>20</v>
      </c>
      <c r="AF46" s="32">
        <f t="shared" si="4"/>
        <v>4</v>
      </c>
      <c r="AG46" s="32" t="s">
        <v>43</v>
      </c>
      <c r="AH46" s="301"/>
      <c r="AI46" s="155"/>
      <c r="AJ46" s="271"/>
    </row>
    <row r="47" spans="1:37" s="269" customFormat="1" ht="15.75" thickBot="1" x14ac:dyDescent="0.3">
      <c r="A47" s="24" t="s">
        <v>36</v>
      </c>
      <c r="B47" s="25" t="s">
        <v>42</v>
      </c>
      <c r="C47" s="26" t="s">
        <v>44</v>
      </c>
      <c r="D47" s="324" t="s">
        <v>174</v>
      </c>
      <c r="E47" s="272" t="s">
        <v>125</v>
      </c>
      <c r="F47" s="23"/>
      <c r="G47" s="23"/>
      <c r="H47" s="27"/>
      <c r="I47" s="28"/>
      <c r="J47" s="29"/>
      <c r="K47" s="33"/>
      <c r="L47" s="28"/>
      <c r="M47" s="29"/>
      <c r="N47" s="30"/>
      <c r="O47" s="28"/>
      <c r="P47" s="29"/>
      <c r="Q47" s="30"/>
      <c r="R47" s="28"/>
      <c r="S47" s="29"/>
      <c r="T47" s="30">
        <v>10</v>
      </c>
      <c r="U47" s="28">
        <v>10</v>
      </c>
      <c r="V47" s="29">
        <v>4</v>
      </c>
      <c r="W47" s="30"/>
      <c r="X47" s="28"/>
      <c r="Y47" s="31"/>
      <c r="Z47" s="30">
        <v>0</v>
      </c>
      <c r="AA47" s="29">
        <v>0</v>
      </c>
      <c r="AB47" s="32">
        <v>15</v>
      </c>
      <c r="AC47" s="30">
        <v>10</v>
      </c>
      <c r="AD47" s="90">
        <v>10</v>
      </c>
      <c r="AE47" s="141">
        <f t="shared" si="5"/>
        <v>20</v>
      </c>
      <c r="AF47" s="141">
        <f t="shared" si="4"/>
        <v>4</v>
      </c>
      <c r="AG47" s="273" t="s">
        <v>43</v>
      </c>
      <c r="AH47" s="302"/>
      <c r="AI47" s="274"/>
      <c r="AJ47" s="275"/>
    </row>
    <row r="48" spans="1:37" ht="15.75" thickBot="1" x14ac:dyDescent="0.3">
      <c r="A48" s="329" t="s">
        <v>88</v>
      </c>
      <c r="B48" s="330"/>
      <c r="C48" s="330"/>
      <c r="D48" s="330"/>
      <c r="E48" s="331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66"/>
      <c r="AE48" s="267">
        <f>SUM(AE49:AE49)</f>
        <v>10</v>
      </c>
      <c r="AF48" s="267">
        <f>SUM(AF49:AF49)</f>
        <v>2</v>
      </c>
      <c r="AG48" s="168"/>
      <c r="AH48" s="303"/>
      <c r="AI48" s="120"/>
      <c r="AJ48" s="120"/>
    </row>
    <row r="49" spans="1:37" ht="15.75" thickBot="1" x14ac:dyDescent="0.3">
      <c r="A49" s="25" t="s">
        <v>36</v>
      </c>
      <c r="B49" s="25" t="s">
        <v>89</v>
      </c>
      <c r="C49" s="25" t="s">
        <v>74</v>
      </c>
      <c r="D49" s="25" t="s">
        <v>175</v>
      </c>
      <c r="E49" s="179" t="s">
        <v>122</v>
      </c>
      <c r="F49" s="25" t="s">
        <v>90</v>
      </c>
      <c r="G49" s="26" t="s">
        <v>91</v>
      </c>
      <c r="H49" s="27"/>
      <c r="I49" s="28"/>
      <c r="J49" s="29"/>
      <c r="K49" s="30"/>
      <c r="L49" s="28"/>
      <c r="M49" s="29"/>
      <c r="N49" s="30">
        <v>0</v>
      </c>
      <c r="O49" s="28">
        <v>10</v>
      </c>
      <c r="P49" s="29">
        <v>2</v>
      </c>
      <c r="Q49" s="30"/>
      <c r="R49" s="28"/>
      <c r="S49" s="29"/>
      <c r="T49" s="30"/>
      <c r="U49" s="28"/>
      <c r="V49" s="29"/>
      <c r="W49" s="30"/>
      <c r="X49" s="28"/>
      <c r="Y49" s="31"/>
      <c r="Z49" s="30">
        <f>H49+K49+N49+Q49+T49+W49</f>
        <v>0</v>
      </c>
      <c r="AA49" s="31">
        <v>0</v>
      </c>
      <c r="AB49" s="32">
        <v>15</v>
      </c>
      <c r="AC49" s="33">
        <f>Z49*AB49</f>
        <v>0</v>
      </c>
      <c r="AD49" s="149">
        <v>10</v>
      </c>
      <c r="AE49" s="169">
        <f>SUM(AC49:AD49)</f>
        <v>10</v>
      </c>
      <c r="AF49" s="34">
        <f>J49+M49+P49+S49+V49+Y49</f>
        <v>2</v>
      </c>
      <c r="AG49" s="150" t="s">
        <v>43</v>
      </c>
      <c r="AH49" s="295"/>
      <c r="AI49" s="120"/>
      <c r="AJ49" s="120"/>
    </row>
    <row r="50" spans="1:37" ht="15.75" thickBot="1" x14ac:dyDescent="0.3">
      <c r="A50" s="335" t="s">
        <v>62</v>
      </c>
      <c r="B50" s="336"/>
      <c r="C50" s="336"/>
      <c r="D50" s="336"/>
      <c r="E50" s="338"/>
      <c r="F50" s="109"/>
      <c r="G50" s="110"/>
      <c r="H50" s="170">
        <f>SUM(H49:H49)+SUM(H37:H47)+SUM(H31:H35)+SUM(H29:H29)+SUM(H23:H27)</f>
        <v>35</v>
      </c>
      <c r="I50" s="170">
        <f t="shared" ref="I50:Y50" si="6">SUM(I49:I49)+SUM(I37:I47)+SUM(I31:I35)+SUM(I29:I29)+SUM(I23:I27)</f>
        <v>30</v>
      </c>
      <c r="J50" s="170">
        <f t="shared" si="6"/>
        <v>13</v>
      </c>
      <c r="K50" s="170">
        <f t="shared" si="6"/>
        <v>30</v>
      </c>
      <c r="L50" s="170">
        <f t="shared" si="6"/>
        <v>35</v>
      </c>
      <c r="M50" s="170">
        <f t="shared" si="6"/>
        <v>13</v>
      </c>
      <c r="N50" s="170">
        <f t="shared" si="6"/>
        <v>15</v>
      </c>
      <c r="O50" s="170">
        <f t="shared" si="6"/>
        <v>30</v>
      </c>
      <c r="P50" s="170">
        <f t="shared" si="6"/>
        <v>9</v>
      </c>
      <c r="Q50" s="170">
        <f t="shared" si="6"/>
        <v>25</v>
      </c>
      <c r="R50" s="170">
        <f t="shared" si="6"/>
        <v>75</v>
      </c>
      <c r="S50" s="170">
        <f t="shared" si="6"/>
        <v>20</v>
      </c>
      <c r="T50" s="170">
        <f t="shared" si="6"/>
        <v>40</v>
      </c>
      <c r="U50" s="170">
        <f t="shared" si="6"/>
        <v>45</v>
      </c>
      <c r="V50" s="170">
        <f t="shared" si="6"/>
        <v>17</v>
      </c>
      <c r="W50" s="170">
        <f t="shared" si="6"/>
        <v>10</v>
      </c>
      <c r="X50" s="170">
        <f t="shared" si="6"/>
        <v>10</v>
      </c>
      <c r="Y50" s="170">
        <f t="shared" si="6"/>
        <v>4</v>
      </c>
      <c r="Z50" s="172">
        <f>H50+K50+N50+Q50+T50+W50</f>
        <v>155</v>
      </c>
      <c r="AA50" s="171">
        <f>I50+L50+O50+R50+U50+X50</f>
        <v>225</v>
      </c>
      <c r="AB50" s="113">
        <v>15</v>
      </c>
      <c r="AC50" s="114">
        <f>Z50*AB50</f>
        <v>2325</v>
      </c>
      <c r="AD50" s="115">
        <f>AA50*AB50</f>
        <v>3375</v>
      </c>
      <c r="AE50" s="113">
        <f>SUM(AC50:AD50)</f>
        <v>5700</v>
      </c>
      <c r="AF50" s="173">
        <f>J50+M50+P50+S50+V50+Y50</f>
        <v>76</v>
      </c>
      <c r="AG50" s="174"/>
      <c r="AH50" s="304"/>
      <c r="AI50" s="276"/>
      <c r="AJ50" s="120"/>
    </row>
    <row r="51" spans="1:37" ht="15.75" thickBot="1" x14ac:dyDescent="0.3">
      <c r="A51" s="339" t="s">
        <v>92</v>
      </c>
      <c r="B51" s="340"/>
      <c r="C51" s="340"/>
      <c r="D51" s="340"/>
      <c r="E51" s="341"/>
      <c r="F51" s="253"/>
      <c r="G51" s="253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5"/>
      <c r="AE51" s="175">
        <f>SUM(AE52:AE57)</f>
        <v>110</v>
      </c>
      <c r="AF51" s="175">
        <f>SUM(AF52:AF57)</f>
        <v>22</v>
      </c>
      <c r="AG51" s="176"/>
      <c r="AH51" s="305"/>
      <c r="AI51" s="177"/>
      <c r="AJ51" s="178"/>
    </row>
    <row r="52" spans="1:37" s="269" customFormat="1" x14ac:dyDescent="0.25">
      <c r="A52" s="25" t="s">
        <v>36</v>
      </c>
      <c r="B52" s="25" t="s">
        <v>48</v>
      </c>
      <c r="C52" s="26" t="s">
        <v>74</v>
      </c>
      <c r="D52" s="326" t="s">
        <v>176</v>
      </c>
      <c r="E52" s="232" t="s">
        <v>93</v>
      </c>
      <c r="F52" s="25"/>
      <c r="G52" s="26"/>
      <c r="H52" s="27"/>
      <c r="I52" s="28"/>
      <c r="J52" s="29"/>
      <c r="K52" s="30"/>
      <c r="L52" s="28"/>
      <c r="M52" s="29"/>
      <c r="N52" s="30">
        <v>10</v>
      </c>
      <c r="O52" s="28">
        <v>10</v>
      </c>
      <c r="P52" s="29">
        <v>4</v>
      </c>
      <c r="Q52" s="30"/>
      <c r="R52" s="28"/>
      <c r="S52" s="29"/>
      <c r="T52" s="30"/>
      <c r="U52" s="28"/>
      <c r="V52" s="29"/>
      <c r="W52" s="30"/>
      <c r="X52" s="28"/>
      <c r="Y52" s="31"/>
      <c r="Z52" s="30">
        <v>0</v>
      </c>
      <c r="AA52" s="29">
        <v>0</v>
      </c>
      <c r="AB52" s="32">
        <v>15</v>
      </c>
      <c r="AC52" s="30">
        <v>10</v>
      </c>
      <c r="AD52" s="29">
        <v>10</v>
      </c>
      <c r="AE52" s="32">
        <f t="shared" ref="AE52:AE58" si="7">SUM(AC52:AD52)</f>
        <v>20</v>
      </c>
      <c r="AF52" s="32">
        <f t="shared" ref="AF52:AF57" si="8">J52+M52+P52+S52+V52+Y52</f>
        <v>4</v>
      </c>
      <c r="AG52" s="150" t="s">
        <v>43</v>
      </c>
      <c r="AH52" s="295"/>
      <c r="AI52" s="120"/>
      <c r="AJ52" s="120"/>
    </row>
    <row r="53" spans="1:37" x14ac:dyDescent="0.25">
      <c r="A53" s="22" t="s">
        <v>36</v>
      </c>
      <c r="B53" s="22" t="s">
        <v>37</v>
      </c>
      <c r="C53" s="48" t="s">
        <v>54</v>
      </c>
      <c r="D53" s="326" t="s">
        <v>177</v>
      </c>
      <c r="E53" s="47" t="s">
        <v>94</v>
      </c>
      <c r="F53" s="22"/>
      <c r="G53" s="48"/>
      <c r="H53" s="49"/>
      <c r="I53" s="50"/>
      <c r="J53" s="51"/>
      <c r="K53" s="52">
        <v>10</v>
      </c>
      <c r="L53" s="50">
        <v>10</v>
      </c>
      <c r="M53" s="51">
        <v>4</v>
      </c>
      <c r="N53" s="52"/>
      <c r="O53" s="50"/>
      <c r="P53" s="51"/>
      <c r="Q53" s="52"/>
      <c r="R53" s="50"/>
      <c r="S53" s="53"/>
      <c r="T53" s="52"/>
      <c r="U53" s="50"/>
      <c r="V53" s="51"/>
      <c r="W53" s="52"/>
      <c r="X53" s="50"/>
      <c r="Y53" s="53"/>
      <c r="Z53" s="52">
        <v>0</v>
      </c>
      <c r="AA53" s="51">
        <v>0</v>
      </c>
      <c r="AB53" s="54">
        <v>15</v>
      </c>
      <c r="AC53" s="52">
        <v>10</v>
      </c>
      <c r="AD53" s="51">
        <v>10</v>
      </c>
      <c r="AE53" s="54">
        <f t="shared" si="7"/>
        <v>20</v>
      </c>
      <c r="AF53" s="54">
        <f t="shared" si="8"/>
        <v>4</v>
      </c>
      <c r="AG53" s="152" t="s">
        <v>43</v>
      </c>
      <c r="AH53" s="279"/>
      <c r="AI53" s="120"/>
      <c r="AJ53" s="120"/>
    </row>
    <row r="54" spans="1:37" ht="24" x14ac:dyDescent="0.25">
      <c r="A54" s="22" t="s">
        <v>36</v>
      </c>
      <c r="B54" s="22" t="s">
        <v>37</v>
      </c>
      <c r="C54" s="48" t="s">
        <v>51</v>
      </c>
      <c r="D54" s="326" t="s">
        <v>155</v>
      </c>
      <c r="E54" s="235" t="s">
        <v>95</v>
      </c>
      <c r="F54" s="22"/>
      <c r="G54" s="48"/>
      <c r="H54" s="49">
        <v>10</v>
      </c>
      <c r="I54" s="50">
        <v>10</v>
      </c>
      <c r="J54" s="51">
        <v>4</v>
      </c>
      <c r="K54" s="52"/>
      <c r="L54" s="50"/>
      <c r="M54" s="51"/>
      <c r="N54" s="52"/>
      <c r="O54" s="50"/>
      <c r="P54" s="51"/>
      <c r="Q54" s="52"/>
      <c r="R54" s="50"/>
      <c r="S54" s="51"/>
      <c r="T54" s="52"/>
      <c r="U54" s="50"/>
      <c r="V54" s="51"/>
      <c r="W54" s="52"/>
      <c r="X54" s="50"/>
      <c r="Y54" s="53"/>
      <c r="Z54" s="52">
        <v>0</v>
      </c>
      <c r="AA54" s="51">
        <v>0</v>
      </c>
      <c r="AB54" s="54">
        <v>15</v>
      </c>
      <c r="AC54" s="52">
        <v>10</v>
      </c>
      <c r="AD54" s="51">
        <v>10</v>
      </c>
      <c r="AE54" s="54">
        <f t="shared" si="7"/>
        <v>20</v>
      </c>
      <c r="AF54" s="54">
        <f t="shared" si="8"/>
        <v>4</v>
      </c>
      <c r="AG54" s="152" t="s">
        <v>41</v>
      </c>
      <c r="AH54" s="279"/>
      <c r="AI54" s="120"/>
      <c r="AJ54" s="120"/>
    </row>
    <row r="55" spans="1:37" ht="24" x14ac:dyDescent="0.25">
      <c r="A55" s="22" t="s">
        <v>36</v>
      </c>
      <c r="B55" s="22" t="s">
        <v>37</v>
      </c>
      <c r="C55" s="48" t="s">
        <v>54</v>
      </c>
      <c r="D55" s="326" t="s">
        <v>178</v>
      </c>
      <c r="E55" s="235" t="s">
        <v>96</v>
      </c>
      <c r="F55" s="22"/>
      <c r="G55" s="48"/>
      <c r="H55" s="49"/>
      <c r="I55" s="50"/>
      <c r="J55" s="51"/>
      <c r="K55" s="52">
        <v>10</v>
      </c>
      <c r="L55" s="50">
        <v>10</v>
      </c>
      <c r="M55" s="51">
        <v>4</v>
      </c>
      <c r="N55" s="52"/>
      <c r="O55" s="50"/>
      <c r="P55" s="51"/>
      <c r="Q55" s="52"/>
      <c r="R55" s="50"/>
      <c r="S55" s="51"/>
      <c r="T55" s="52"/>
      <c r="U55" s="50"/>
      <c r="V55" s="51"/>
      <c r="W55" s="52"/>
      <c r="X55" s="50"/>
      <c r="Y55" s="53"/>
      <c r="Z55" s="52">
        <v>0</v>
      </c>
      <c r="AA55" s="51">
        <v>0</v>
      </c>
      <c r="AB55" s="54">
        <v>15</v>
      </c>
      <c r="AC55" s="52">
        <v>10</v>
      </c>
      <c r="AD55" s="51">
        <v>10</v>
      </c>
      <c r="AE55" s="54">
        <f t="shared" si="7"/>
        <v>20</v>
      </c>
      <c r="AF55" s="54">
        <f t="shared" si="8"/>
        <v>4</v>
      </c>
      <c r="AG55" s="152" t="s">
        <v>43</v>
      </c>
      <c r="AH55" s="279"/>
      <c r="AI55" s="120"/>
      <c r="AJ55" s="120"/>
    </row>
    <row r="56" spans="1:37" x14ac:dyDescent="0.25">
      <c r="A56" s="95" t="s">
        <v>36</v>
      </c>
      <c r="B56" s="95" t="s">
        <v>48</v>
      </c>
      <c r="C56" s="96" t="s">
        <v>81</v>
      </c>
      <c r="D56" s="326" t="s">
        <v>179</v>
      </c>
      <c r="E56" s="238" t="s">
        <v>97</v>
      </c>
      <c r="F56" s="95"/>
      <c r="G56" s="96"/>
      <c r="H56" s="97"/>
      <c r="I56" s="98"/>
      <c r="J56" s="99"/>
      <c r="K56" s="100"/>
      <c r="L56" s="98"/>
      <c r="M56" s="99"/>
      <c r="N56" s="100"/>
      <c r="O56" s="98"/>
      <c r="P56" s="99"/>
      <c r="Q56" s="100">
        <v>0</v>
      </c>
      <c r="R56" s="98">
        <v>10</v>
      </c>
      <c r="S56" s="99">
        <v>2</v>
      </c>
      <c r="T56" s="100"/>
      <c r="U56" s="98"/>
      <c r="V56" s="99"/>
      <c r="W56" s="100"/>
      <c r="X56" s="98"/>
      <c r="Y56" s="101"/>
      <c r="Z56" s="52">
        <f t="shared" ref="Z56:AA58" si="9">H56+K56+N56+Q56+T56+W56</f>
        <v>0</v>
      </c>
      <c r="AA56" s="51">
        <v>0</v>
      </c>
      <c r="AB56" s="153">
        <v>15</v>
      </c>
      <c r="AC56" s="100">
        <f>Z56*AB56</f>
        <v>0</v>
      </c>
      <c r="AD56" s="99">
        <v>10</v>
      </c>
      <c r="AE56" s="153">
        <f t="shared" si="7"/>
        <v>10</v>
      </c>
      <c r="AF56" s="54">
        <f t="shared" si="8"/>
        <v>2</v>
      </c>
      <c r="AG56" s="151" t="s">
        <v>43</v>
      </c>
      <c r="AH56" s="299" t="s">
        <v>98</v>
      </c>
      <c r="AI56" s="120"/>
      <c r="AJ56" s="120"/>
    </row>
    <row r="57" spans="1:37" ht="36.75" thickBot="1" x14ac:dyDescent="0.3">
      <c r="A57" s="86" t="s">
        <v>36</v>
      </c>
      <c r="B57" s="86" t="s">
        <v>42</v>
      </c>
      <c r="C57" s="87" t="s">
        <v>44</v>
      </c>
      <c r="D57" s="326" t="s">
        <v>180</v>
      </c>
      <c r="E57" s="268" t="s">
        <v>129</v>
      </c>
      <c r="F57" s="86"/>
      <c r="G57" s="87"/>
      <c r="H57" s="88"/>
      <c r="I57" s="89"/>
      <c r="J57" s="90"/>
      <c r="K57" s="91"/>
      <c r="L57" s="89"/>
      <c r="M57" s="90"/>
      <c r="N57" s="91"/>
      <c r="O57" s="89"/>
      <c r="P57" s="90"/>
      <c r="Q57" s="91"/>
      <c r="R57" s="89"/>
      <c r="S57" s="90"/>
      <c r="T57" s="91">
        <v>0</v>
      </c>
      <c r="U57" s="89">
        <v>20</v>
      </c>
      <c r="V57" s="90">
        <v>4</v>
      </c>
      <c r="W57" s="91"/>
      <c r="X57" s="89"/>
      <c r="Y57" s="140"/>
      <c r="Z57" s="91">
        <f t="shared" si="9"/>
        <v>0</v>
      </c>
      <c r="AA57" s="90">
        <v>0</v>
      </c>
      <c r="AB57" s="141">
        <v>15</v>
      </c>
      <c r="AC57" s="91">
        <f>Z57*AB57</f>
        <v>0</v>
      </c>
      <c r="AD57" s="90">
        <v>20</v>
      </c>
      <c r="AE57" s="141">
        <f t="shared" si="7"/>
        <v>20</v>
      </c>
      <c r="AF57" s="141">
        <f t="shared" si="8"/>
        <v>4</v>
      </c>
      <c r="AG57" s="155" t="s">
        <v>43</v>
      </c>
      <c r="AH57" s="302" t="s">
        <v>97</v>
      </c>
      <c r="AI57" s="120"/>
      <c r="AJ57" s="120"/>
    </row>
    <row r="58" spans="1:37" ht="15.75" thickBot="1" x14ac:dyDescent="0.3">
      <c r="A58" s="335" t="s">
        <v>62</v>
      </c>
      <c r="B58" s="336"/>
      <c r="C58" s="336"/>
      <c r="D58" s="336"/>
      <c r="E58" s="338"/>
      <c r="F58" s="86"/>
      <c r="G58" s="87"/>
      <c r="H58" s="170">
        <f t="shared" ref="H58:Y58" si="10">SUM(H52:H57)</f>
        <v>10</v>
      </c>
      <c r="I58" s="170">
        <f t="shared" si="10"/>
        <v>10</v>
      </c>
      <c r="J58" s="170">
        <f t="shared" si="10"/>
        <v>4</v>
      </c>
      <c r="K58" s="170">
        <f t="shared" si="10"/>
        <v>20</v>
      </c>
      <c r="L58" s="170">
        <f t="shared" si="10"/>
        <v>20</v>
      </c>
      <c r="M58" s="170">
        <f t="shared" si="10"/>
        <v>8</v>
      </c>
      <c r="N58" s="170">
        <f t="shared" si="10"/>
        <v>10</v>
      </c>
      <c r="O58" s="170">
        <f t="shared" si="10"/>
        <v>10</v>
      </c>
      <c r="P58" s="170">
        <f t="shared" si="10"/>
        <v>4</v>
      </c>
      <c r="Q58" s="170">
        <f t="shared" si="10"/>
        <v>0</v>
      </c>
      <c r="R58" s="170">
        <f t="shared" si="10"/>
        <v>10</v>
      </c>
      <c r="S58" s="170">
        <f t="shared" si="10"/>
        <v>2</v>
      </c>
      <c r="T58" s="170">
        <f t="shared" si="10"/>
        <v>0</v>
      </c>
      <c r="U58" s="170">
        <f t="shared" si="10"/>
        <v>20</v>
      </c>
      <c r="V58" s="170">
        <f t="shared" si="10"/>
        <v>4</v>
      </c>
      <c r="W58" s="170">
        <f t="shared" si="10"/>
        <v>0</v>
      </c>
      <c r="X58" s="170">
        <f t="shared" si="10"/>
        <v>0</v>
      </c>
      <c r="Y58" s="170">
        <f t="shared" si="10"/>
        <v>0</v>
      </c>
      <c r="Z58" s="172">
        <f t="shared" si="9"/>
        <v>40</v>
      </c>
      <c r="AA58" s="171">
        <f t="shared" si="9"/>
        <v>70</v>
      </c>
      <c r="AB58" s="119">
        <v>15</v>
      </c>
      <c r="AC58" s="172">
        <f>Z58*AB58</f>
        <v>600</v>
      </c>
      <c r="AD58" s="171">
        <f>AA58*AB58</f>
        <v>1050</v>
      </c>
      <c r="AE58" s="119">
        <f t="shared" si="7"/>
        <v>1650</v>
      </c>
      <c r="AF58" s="119">
        <f>SUM(AF52:AF57)</f>
        <v>22</v>
      </c>
      <c r="AG58" s="174"/>
      <c r="AH58" s="306"/>
      <c r="AI58" s="120"/>
      <c r="AJ58" s="120"/>
    </row>
    <row r="59" spans="1:37" ht="15.75" thickBot="1" x14ac:dyDescent="0.3">
      <c r="A59" s="339" t="s">
        <v>99</v>
      </c>
      <c r="B59" s="340"/>
      <c r="C59" s="340"/>
      <c r="D59" s="340"/>
      <c r="E59" s="341"/>
      <c r="F59" s="253"/>
      <c r="G59" s="253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6"/>
      <c r="AA59" s="256"/>
      <c r="AB59" s="256"/>
      <c r="AC59" s="256"/>
      <c r="AD59" s="257"/>
      <c r="AE59" s="180">
        <f>SUM(AE60:AE68)</f>
        <v>144</v>
      </c>
      <c r="AF59" s="181">
        <f>SUM(AF60:AF68)</f>
        <v>30</v>
      </c>
      <c r="AG59" s="182"/>
      <c r="AH59" s="144"/>
      <c r="AI59" s="120"/>
      <c r="AJ59" s="120"/>
    </row>
    <row r="60" spans="1:37" ht="24" x14ac:dyDescent="0.25">
      <c r="A60" s="37" t="s">
        <v>36</v>
      </c>
      <c r="B60" s="154" t="s">
        <v>37</v>
      </c>
      <c r="C60" s="157" t="s">
        <v>51</v>
      </c>
      <c r="D60" s="236" t="s">
        <v>150</v>
      </c>
      <c r="E60" s="327" t="s">
        <v>158</v>
      </c>
      <c r="F60" s="154"/>
      <c r="G60" s="157"/>
      <c r="H60" s="145">
        <v>0</v>
      </c>
      <c r="I60" s="146">
        <v>10</v>
      </c>
      <c r="J60" s="147">
        <v>3</v>
      </c>
      <c r="K60" s="148"/>
      <c r="L60" s="146"/>
      <c r="M60" s="147"/>
      <c r="N60" s="148"/>
      <c r="O60" s="146"/>
      <c r="P60" s="147"/>
      <c r="Q60" s="148"/>
      <c r="R60" s="146"/>
      <c r="S60" s="147"/>
      <c r="T60" s="148"/>
      <c r="U60" s="146"/>
      <c r="V60" s="147"/>
      <c r="W60" s="148"/>
      <c r="X60" s="146"/>
      <c r="Y60" s="149"/>
      <c r="Z60" s="148">
        <f t="shared" ref="Z60:Z68" si="11">H60+K60+N60+Q60+T60+W60</f>
        <v>0</v>
      </c>
      <c r="AA60" s="147"/>
      <c r="AB60" s="34"/>
      <c r="AC60" s="148"/>
      <c r="AD60" s="149"/>
      <c r="AE60" s="34">
        <v>10</v>
      </c>
      <c r="AF60" s="34">
        <f t="shared" ref="AE60:AF69" si="12">J60+M60+P60+S60+V60+Y60</f>
        <v>3</v>
      </c>
      <c r="AG60" s="169" t="s">
        <v>43</v>
      </c>
      <c r="AH60" s="295"/>
      <c r="AI60" s="120"/>
      <c r="AJ60" s="120"/>
      <c r="AK60" s="312"/>
    </row>
    <row r="61" spans="1:37" ht="60" x14ac:dyDescent="0.25">
      <c r="A61" s="37" t="s">
        <v>36</v>
      </c>
      <c r="B61" s="22" t="s">
        <v>37</v>
      </c>
      <c r="C61" s="48" t="s">
        <v>54</v>
      </c>
      <c r="D61" s="231" t="s">
        <v>156</v>
      </c>
      <c r="E61" s="235" t="s">
        <v>100</v>
      </c>
      <c r="F61" s="22"/>
      <c r="G61" s="48"/>
      <c r="H61" s="49"/>
      <c r="I61" s="50"/>
      <c r="J61" s="51"/>
      <c r="K61" s="52">
        <v>0</v>
      </c>
      <c r="L61" s="50">
        <v>10</v>
      </c>
      <c r="M61" s="51">
        <v>2</v>
      </c>
      <c r="N61" s="52"/>
      <c r="O61" s="50"/>
      <c r="P61" s="51"/>
      <c r="Q61" s="52"/>
      <c r="R61" s="50"/>
      <c r="S61" s="51"/>
      <c r="T61" s="52"/>
      <c r="U61" s="50"/>
      <c r="V61" s="51"/>
      <c r="W61" s="52"/>
      <c r="X61" s="50"/>
      <c r="Y61" s="53"/>
      <c r="Z61" s="52">
        <f t="shared" si="11"/>
        <v>0</v>
      </c>
      <c r="AA61" s="51"/>
      <c r="AB61" s="54"/>
      <c r="AC61" s="52"/>
      <c r="AD61" s="53"/>
      <c r="AE61" s="54">
        <f t="shared" si="12"/>
        <v>10</v>
      </c>
      <c r="AF61" s="54">
        <f t="shared" si="12"/>
        <v>2</v>
      </c>
      <c r="AG61" s="133" t="s">
        <v>43</v>
      </c>
      <c r="AH61" s="296" t="s">
        <v>101</v>
      </c>
      <c r="AI61" s="120"/>
      <c r="AJ61" s="120"/>
      <c r="AK61" s="312"/>
    </row>
    <row r="62" spans="1:37" ht="48" x14ac:dyDescent="0.25">
      <c r="A62" s="37" t="s">
        <v>36</v>
      </c>
      <c r="B62" s="22" t="s">
        <v>48</v>
      </c>
      <c r="C62" s="48" t="s">
        <v>74</v>
      </c>
      <c r="D62" s="231" t="s">
        <v>157</v>
      </c>
      <c r="E62" s="235" t="s">
        <v>102</v>
      </c>
      <c r="F62" s="22"/>
      <c r="G62" s="48"/>
      <c r="H62" s="49"/>
      <c r="I62" s="50"/>
      <c r="J62" s="51"/>
      <c r="K62" s="52"/>
      <c r="L62" s="50"/>
      <c r="M62" s="51"/>
      <c r="N62" s="52">
        <v>0</v>
      </c>
      <c r="O62" s="50">
        <v>10</v>
      </c>
      <c r="P62" s="51">
        <v>2</v>
      </c>
      <c r="Q62" s="52"/>
      <c r="R62" s="50"/>
      <c r="S62" s="51"/>
      <c r="T62" s="52"/>
      <c r="U62" s="50"/>
      <c r="V62" s="51"/>
      <c r="W62" s="52"/>
      <c r="X62" s="50"/>
      <c r="Y62" s="53"/>
      <c r="Z62" s="52">
        <f t="shared" si="11"/>
        <v>0</v>
      </c>
      <c r="AA62" s="51"/>
      <c r="AB62" s="54"/>
      <c r="AC62" s="52"/>
      <c r="AD62" s="53"/>
      <c r="AE62" s="54">
        <f t="shared" si="12"/>
        <v>10</v>
      </c>
      <c r="AF62" s="54">
        <f t="shared" si="12"/>
        <v>2</v>
      </c>
      <c r="AG62" s="133" t="s">
        <v>43</v>
      </c>
      <c r="AH62" s="300" t="s">
        <v>103</v>
      </c>
      <c r="AI62" s="120"/>
      <c r="AJ62" s="120"/>
      <c r="AK62" s="312"/>
    </row>
    <row r="63" spans="1:37" ht="36" x14ac:dyDescent="0.25">
      <c r="A63" s="37" t="s">
        <v>36</v>
      </c>
      <c r="B63" s="22" t="s">
        <v>48</v>
      </c>
      <c r="C63" s="48" t="s">
        <v>81</v>
      </c>
      <c r="D63" s="326" t="s">
        <v>181</v>
      </c>
      <c r="E63" s="235" t="s">
        <v>104</v>
      </c>
      <c r="F63" s="22"/>
      <c r="G63" s="48"/>
      <c r="H63" s="49"/>
      <c r="I63" s="50"/>
      <c r="J63" s="51"/>
      <c r="K63" s="52"/>
      <c r="L63" s="50"/>
      <c r="M63" s="51"/>
      <c r="N63" s="52"/>
      <c r="O63" s="50"/>
      <c r="P63" s="51"/>
      <c r="Q63" s="52">
        <v>0</v>
      </c>
      <c r="R63" s="50">
        <v>10</v>
      </c>
      <c r="S63" s="51">
        <v>2</v>
      </c>
      <c r="T63" s="52"/>
      <c r="U63" s="50"/>
      <c r="V63" s="51"/>
      <c r="W63" s="52"/>
      <c r="X63" s="50"/>
      <c r="Y63" s="53"/>
      <c r="Z63" s="52">
        <f t="shared" si="11"/>
        <v>0</v>
      </c>
      <c r="AA63" s="51"/>
      <c r="AB63" s="54"/>
      <c r="AC63" s="52"/>
      <c r="AD63" s="53"/>
      <c r="AE63" s="54">
        <f t="shared" si="12"/>
        <v>10</v>
      </c>
      <c r="AF63" s="54">
        <f t="shared" si="12"/>
        <v>2</v>
      </c>
      <c r="AG63" s="133" t="s">
        <v>43</v>
      </c>
      <c r="AH63" s="300" t="s">
        <v>105</v>
      </c>
      <c r="AI63" s="120"/>
      <c r="AJ63" s="120"/>
    </row>
    <row r="64" spans="1:37" ht="48" x14ac:dyDescent="0.25">
      <c r="A64" s="37" t="s">
        <v>36</v>
      </c>
      <c r="B64" s="22" t="s">
        <v>37</v>
      </c>
      <c r="C64" s="48" t="s">
        <v>54</v>
      </c>
      <c r="D64" s="326" t="s">
        <v>182</v>
      </c>
      <c r="E64" s="235" t="s">
        <v>106</v>
      </c>
      <c r="F64" s="22"/>
      <c r="G64" s="48"/>
      <c r="H64" s="49"/>
      <c r="I64" s="50"/>
      <c r="J64" s="51"/>
      <c r="K64" s="52">
        <v>0</v>
      </c>
      <c r="L64" s="50">
        <v>5</v>
      </c>
      <c r="M64" s="51">
        <v>2</v>
      </c>
      <c r="N64" s="52"/>
      <c r="O64" s="50"/>
      <c r="P64" s="51"/>
      <c r="Q64" s="52"/>
      <c r="R64" s="50"/>
      <c r="S64" s="51"/>
      <c r="T64" s="52"/>
      <c r="U64" s="50"/>
      <c r="V64" s="51"/>
      <c r="W64" s="52"/>
      <c r="X64" s="50"/>
      <c r="Y64" s="53"/>
      <c r="Z64" s="52">
        <f t="shared" si="11"/>
        <v>0</v>
      </c>
      <c r="AA64" s="51"/>
      <c r="AB64" s="54"/>
      <c r="AC64" s="52"/>
      <c r="AD64" s="53"/>
      <c r="AE64" s="54">
        <f t="shared" si="12"/>
        <v>5</v>
      </c>
      <c r="AF64" s="54">
        <f t="shared" si="12"/>
        <v>2</v>
      </c>
      <c r="AG64" s="133" t="s">
        <v>43</v>
      </c>
      <c r="AH64" s="296" t="s">
        <v>107</v>
      </c>
      <c r="AI64" s="120"/>
      <c r="AJ64" s="120"/>
    </row>
    <row r="65" spans="1:36" ht="24" x14ac:dyDescent="0.25">
      <c r="A65" s="37" t="s">
        <v>36</v>
      </c>
      <c r="B65" s="22" t="s">
        <v>48</v>
      </c>
      <c r="C65" s="48" t="s">
        <v>74</v>
      </c>
      <c r="D65" s="326" t="s">
        <v>183</v>
      </c>
      <c r="E65" s="235" t="s">
        <v>108</v>
      </c>
      <c r="F65" s="22"/>
      <c r="G65" s="48"/>
      <c r="H65" s="49"/>
      <c r="I65" s="50"/>
      <c r="J65" s="51"/>
      <c r="K65" s="52"/>
      <c r="L65" s="50"/>
      <c r="M65" s="51"/>
      <c r="N65" s="52">
        <v>0</v>
      </c>
      <c r="O65" s="50">
        <v>12</v>
      </c>
      <c r="P65" s="51">
        <v>3</v>
      </c>
      <c r="Q65" s="52"/>
      <c r="R65" s="50"/>
      <c r="S65" s="51"/>
      <c r="T65" s="52"/>
      <c r="U65" s="50"/>
      <c r="V65" s="51"/>
      <c r="W65" s="52"/>
      <c r="X65" s="50"/>
      <c r="Y65" s="53"/>
      <c r="Z65" s="52">
        <f t="shared" si="11"/>
        <v>0</v>
      </c>
      <c r="AA65" s="51"/>
      <c r="AB65" s="54"/>
      <c r="AC65" s="52"/>
      <c r="AD65" s="53"/>
      <c r="AE65" s="54">
        <f t="shared" si="12"/>
        <v>12</v>
      </c>
      <c r="AF65" s="54">
        <f t="shared" si="12"/>
        <v>3</v>
      </c>
      <c r="AG65" s="133" t="s">
        <v>43</v>
      </c>
      <c r="AH65" s="307" t="s">
        <v>109</v>
      </c>
      <c r="AI65" s="120"/>
      <c r="AJ65" s="120"/>
    </row>
    <row r="66" spans="1:36" ht="24" x14ac:dyDescent="0.25">
      <c r="A66" s="37" t="s">
        <v>36</v>
      </c>
      <c r="B66" s="22" t="s">
        <v>48</v>
      </c>
      <c r="C66" s="48" t="s">
        <v>81</v>
      </c>
      <c r="D66" s="326" t="s">
        <v>184</v>
      </c>
      <c r="E66" s="235" t="s">
        <v>110</v>
      </c>
      <c r="F66" s="95"/>
      <c r="G66" s="96"/>
      <c r="H66" s="97"/>
      <c r="I66" s="98"/>
      <c r="J66" s="99"/>
      <c r="K66" s="100"/>
      <c r="L66" s="98"/>
      <c r="M66" s="99"/>
      <c r="N66" s="100"/>
      <c r="O66" s="98"/>
      <c r="P66" s="99"/>
      <c r="Q66" s="100">
        <v>0</v>
      </c>
      <c r="R66" s="98">
        <v>12</v>
      </c>
      <c r="S66" s="99">
        <v>3</v>
      </c>
      <c r="T66" s="100"/>
      <c r="U66" s="98"/>
      <c r="V66" s="99"/>
      <c r="W66" s="100"/>
      <c r="X66" s="98"/>
      <c r="Y66" s="101"/>
      <c r="Z66" s="52">
        <f t="shared" si="11"/>
        <v>0</v>
      </c>
      <c r="AA66" s="51"/>
      <c r="AB66" s="54"/>
      <c r="AC66" s="52"/>
      <c r="AD66" s="53"/>
      <c r="AE66" s="54">
        <f t="shared" si="12"/>
        <v>12</v>
      </c>
      <c r="AF66" s="54">
        <f t="shared" si="12"/>
        <v>3</v>
      </c>
      <c r="AG66" s="133" t="s">
        <v>43</v>
      </c>
      <c r="AH66" s="307" t="s">
        <v>111</v>
      </c>
      <c r="AI66" s="120"/>
      <c r="AJ66" s="120"/>
    </row>
    <row r="67" spans="1:36" ht="36" x14ac:dyDescent="0.25">
      <c r="A67" s="37" t="s">
        <v>36</v>
      </c>
      <c r="B67" s="95" t="s">
        <v>42</v>
      </c>
      <c r="C67" s="96" t="s">
        <v>44</v>
      </c>
      <c r="D67" s="326" t="s">
        <v>185</v>
      </c>
      <c r="E67" s="235" t="s">
        <v>112</v>
      </c>
      <c r="F67" s="95"/>
      <c r="G67" s="96"/>
      <c r="H67" s="97"/>
      <c r="I67" s="98"/>
      <c r="J67" s="99"/>
      <c r="K67" s="100"/>
      <c r="L67" s="98"/>
      <c r="M67" s="99"/>
      <c r="N67" s="100"/>
      <c r="O67" s="98"/>
      <c r="P67" s="99"/>
      <c r="Q67" s="100"/>
      <c r="R67" s="98"/>
      <c r="S67" s="99"/>
      <c r="T67" s="100">
        <v>0</v>
      </c>
      <c r="U67" s="98">
        <v>15</v>
      </c>
      <c r="V67" s="99">
        <v>3</v>
      </c>
      <c r="W67" s="100"/>
      <c r="X67" s="98"/>
      <c r="Y67" s="101"/>
      <c r="Z67" s="52">
        <f t="shared" si="11"/>
        <v>0</v>
      </c>
      <c r="AA67" s="51"/>
      <c r="AB67" s="54"/>
      <c r="AC67" s="52"/>
      <c r="AD67" s="53"/>
      <c r="AE67" s="54">
        <f t="shared" si="12"/>
        <v>15</v>
      </c>
      <c r="AF67" s="54">
        <f t="shared" si="12"/>
        <v>3</v>
      </c>
      <c r="AG67" s="133" t="s">
        <v>43</v>
      </c>
      <c r="AH67" s="308" t="s">
        <v>113</v>
      </c>
      <c r="AI67" s="120"/>
      <c r="AJ67" s="120"/>
    </row>
    <row r="68" spans="1:36" ht="36.75" thickBot="1" x14ac:dyDescent="0.3">
      <c r="A68" s="183" t="s">
        <v>36</v>
      </c>
      <c r="B68" s="95" t="s">
        <v>42</v>
      </c>
      <c r="C68" s="96" t="s">
        <v>46</v>
      </c>
      <c r="D68" s="326" t="s">
        <v>186</v>
      </c>
      <c r="E68" s="237" t="s">
        <v>114</v>
      </c>
      <c r="F68" s="95"/>
      <c r="G68" s="96"/>
      <c r="H68" s="97"/>
      <c r="I68" s="98"/>
      <c r="J68" s="99"/>
      <c r="K68" s="100"/>
      <c r="L68" s="98"/>
      <c r="M68" s="99"/>
      <c r="N68" s="100"/>
      <c r="O68" s="98"/>
      <c r="P68" s="99"/>
      <c r="Q68" s="100"/>
      <c r="R68" s="98"/>
      <c r="S68" s="99"/>
      <c r="T68" s="100"/>
      <c r="U68" s="98"/>
      <c r="V68" s="99"/>
      <c r="W68" s="100">
        <v>0</v>
      </c>
      <c r="X68" s="98">
        <v>60</v>
      </c>
      <c r="Y68" s="101">
        <v>10</v>
      </c>
      <c r="Z68" s="91">
        <f t="shared" si="11"/>
        <v>0</v>
      </c>
      <c r="AA68" s="90"/>
      <c r="AB68" s="141"/>
      <c r="AC68" s="91"/>
      <c r="AD68" s="140"/>
      <c r="AE68" s="141">
        <f t="shared" si="12"/>
        <v>60</v>
      </c>
      <c r="AF68" s="141">
        <f t="shared" si="12"/>
        <v>10</v>
      </c>
      <c r="AG68" s="184" t="s">
        <v>43</v>
      </c>
      <c r="AH68" s="298" t="s">
        <v>120</v>
      </c>
      <c r="AI68" s="120"/>
      <c r="AJ68" s="120"/>
    </row>
    <row r="69" spans="1:36" ht="15.75" thickBot="1" x14ac:dyDescent="0.3">
      <c r="A69" s="335" t="s">
        <v>62</v>
      </c>
      <c r="B69" s="336"/>
      <c r="C69" s="336"/>
      <c r="D69" s="336"/>
      <c r="E69" s="345"/>
      <c r="F69" s="185"/>
      <c r="G69" s="96"/>
      <c r="H69" s="170">
        <f t="shared" ref="H69:Y69" si="13">SUM(H60:H68)</f>
        <v>0</v>
      </c>
      <c r="I69" s="170">
        <f t="shared" si="13"/>
        <v>10</v>
      </c>
      <c r="J69" s="170">
        <f t="shared" si="13"/>
        <v>3</v>
      </c>
      <c r="K69" s="170">
        <f t="shared" si="13"/>
        <v>0</v>
      </c>
      <c r="L69" s="170">
        <f t="shared" si="13"/>
        <v>15</v>
      </c>
      <c r="M69" s="170">
        <f t="shared" si="13"/>
        <v>4</v>
      </c>
      <c r="N69" s="170">
        <f t="shared" si="13"/>
        <v>0</v>
      </c>
      <c r="O69" s="170">
        <f t="shared" si="13"/>
        <v>22</v>
      </c>
      <c r="P69" s="170">
        <f t="shared" si="13"/>
        <v>5</v>
      </c>
      <c r="Q69" s="170">
        <f t="shared" si="13"/>
        <v>0</v>
      </c>
      <c r="R69" s="170">
        <f t="shared" si="13"/>
        <v>22</v>
      </c>
      <c r="S69" s="170">
        <f t="shared" si="13"/>
        <v>5</v>
      </c>
      <c r="T69" s="170">
        <f t="shared" si="13"/>
        <v>0</v>
      </c>
      <c r="U69" s="170">
        <f t="shared" si="13"/>
        <v>15</v>
      </c>
      <c r="V69" s="170">
        <f t="shared" si="13"/>
        <v>3</v>
      </c>
      <c r="W69" s="170">
        <f t="shared" si="13"/>
        <v>0</v>
      </c>
      <c r="X69" s="170">
        <f t="shared" si="13"/>
        <v>60</v>
      </c>
      <c r="Y69" s="170">
        <f t="shared" si="13"/>
        <v>10</v>
      </c>
      <c r="Z69" s="186"/>
      <c r="AA69" s="90"/>
      <c r="AB69" s="141"/>
      <c r="AC69" s="91"/>
      <c r="AD69" s="140"/>
      <c r="AE69" s="141">
        <f t="shared" si="12"/>
        <v>144</v>
      </c>
      <c r="AF69" s="141">
        <f t="shared" si="12"/>
        <v>30</v>
      </c>
      <c r="AG69" s="184" t="s">
        <v>115</v>
      </c>
      <c r="AH69" s="298"/>
      <c r="AI69" s="120"/>
      <c r="AJ69" s="120"/>
    </row>
    <row r="70" spans="1:36" ht="40.15" customHeight="1" thickBot="1" x14ac:dyDescent="0.3">
      <c r="A70" s="346" t="s">
        <v>116</v>
      </c>
      <c r="B70" s="347"/>
      <c r="C70" s="347"/>
      <c r="D70" s="347"/>
      <c r="E70" s="348"/>
      <c r="F70" s="258"/>
      <c r="G70" s="258"/>
      <c r="H70" s="258"/>
      <c r="I70" s="258"/>
      <c r="J70" s="258"/>
      <c r="K70" s="258"/>
      <c r="L70" s="258"/>
      <c r="M70" s="258">
        <v>2</v>
      </c>
      <c r="N70" s="258"/>
      <c r="O70" s="258"/>
      <c r="P70" s="258">
        <v>2</v>
      </c>
      <c r="Q70" s="258"/>
      <c r="R70" s="258"/>
      <c r="S70" s="258">
        <v>2</v>
      </c>
      <c r="T70" s="258"/>
      <c r="U70" s="258"/>
      <c r="V70" s="258">
        <v>2</v>
      </c>
      <c r="W70" s="258"/>
      <c r="X70" s="258"/>
      <c r="Y70" s="258">
        <v>2</v>
      </c>
      <c r="Z70" s="258"/>
      <c r="AA70" s="258"/>
      <c r="AB70" s="258"/>
      <c r="AC70" s="258"/>
      <c r="AD70" s="258"/>
      <c r="AE70" s="259"/>
      <c r="AF70" s="187">
        <v>10</v>
      </c>
      <c r="AG70" s="188"/>
      <c r="AH70" s="309"/>
      <c r="AI70" s="120"/>
      <c r="AJ70" s="120"/>
    </row>
    <row r="71" spans="1:36" ht="15.75" thickBot="1" x14ac:dyDescent="0.3">
      <c r="A71" s="189" t="s">
        <v>36</v>
      </c>
      <c r="B71" s="189" t="s">
        <v>42</v>
      </c>
      <c r="C71" s="189" t="s">
        <v>46</v>
      </c>
      <c r="D71" s="328" t="s">
        <v>187</v>
      </c>
      <c r="E71" s="191" t="s">
        <v>117</v>
      </c>
      <c r="F71" s="190"/>
      <c r="G71" s="192"/>
      <c r="H71" s="193"/>
      <c r="I71" s="194"/>
      <c r="J71" s="195"/>
      <c r="K71" s="196"/>
      <c r="L71" s="194"/>
      <c r="M71" s="195"/>
      <c r="N71" s="196"/>
      <c r="O71" s="194"/>
      <c r="P71" s="195"/>
      <c r="Q71" s="196"/>
      <c r="R71" s="194"/>
      <c r="S71" s="195"/>
      <c r="T71" s="196"/>
      <c r="U71" s="194"/>
      <c r="V71" s="195"/>
      <c r="W71" s="196"/>
      <c r="X71" s="194"/>
      <c r="Y71" s="197">
        <v>10</v>
      </c>
      <c r="Z71" s="196"/>
      <c r="AA71" s="197"/>
      <c r="AB71" s="198"/>
      <c r="AC71" s="199"/>
      <c r="AD71" s="197"/>
      <c r="AE71" s="200"/>
      <c r="AF71" s="201">
        <v>10</v>
      </c>
      <c r="AG71" s="202"/>
      <c r="AH71" s="310"/>
      <c r="AI71" s="120"/>
      <c r="AJ71" s="120"/>
    </row>
    <row r="72" spans="1:36" ht="15.75" thickBot="1" x14ac:dyDescent="0.3">
      <c r="A72" s="203"/>
      <c r="B72" s="204"/>
      <c r="C72" s="205"/>
      <c r="D72" s="205"/>
      <c r="E72" s="206"/>
      <c r="F72" s="205"/>
      <c r="G72" s="207"/>
      <c r="H72" s="208">
        <f t="shared" ref="H72:X72" si="14">SUM(H19,H69,H58,H50,H71,H70)</f>
        <v>75</v>
      </c>
      <c r="I72" s="208">
        <f t="shared" si="14"/>
        <v>70</v>
      </c>
      <c r="J72" s="261">
        <f t="shared" si="14"/>
        <v>30</v>
      </c>
      <c r="K72" s="208">
        <f t="shared" si="14"/>
        <v>60</v>
      </c>
      <c r="L72" s="208">
        <f t="shared" si="14"/>
        <v>80</v>
      </c>
      <c r="M72" s="261">
        <f t="shared" si="14"/>
        <v>31</v>
      </c>
      <c r="N72" s="208">
        <f t="shared" si="14"/>
        <v>45</v>
      </c>
      <c r="O72" s="208">
        <f t="shared" si="14"/>
        <v>87</v>
      </c>
      <c r="P72" s="261">
        <f t="shared" si="14"/>
        <v>29</v>
      </c>
      <c r="Q72" s="208">
        <f t="shared" si="14"/>
        <v>25</v>
      </c>
      <c r="R72" s="208">
        <f t="shared" si="14"/>
        <v>107</v>
      </c>
      <c r="S72" s="261">
        <f t="shared" si="14"/>
        <v>29</v>
      </c>
      <c r="T72" s="208">
        <f t="shared" si="14"/>
        <v>60</v>
      </c>
      <c r="U72" s="208">
        <f t="shared" si="14"/>
        <v>85</v>
      </c>
      <c r="V72" s="261">
        <f t="shared" si="14"/>
        <v>31</v>
      </c>
      <c r="W72" s="208">
        <f t="shared" si="14"/>
        <v>30</v>
      </c>
      <c r="X72" s="208">
        <f t="shared" si="14"/>
        <v>70</v>
      </c>
      <c r="Y72" s="261">
        <f>SUM(Y19,Y69,Y58,Y50,Y71,Y70)</f>
        <v>30</v>
      </c>
      <c r="Z72" s="209"/>
      <c r="AA72" s="210"/>
      <c r="AB72" s="211"/>
      <c r="AC72" s="212"/>
      <c r="AD72" s="210"/>
      <c r="AE72" s="213"/>
      <c r="AF72" s="260">
        <f>J72+M72+P72+S72+V72+Y72</f>
        <v>180</v>
      </c>
      <c r="AG72" s="214"/>
      <c r="AH72" s="311"/>
      <c r="AI72" s="215"/>
      <c r="AJ72" s="215"/>
    </row>
    <row r="73" spans="1:36" ht="15.75" thickBot="1" x14ac:dyDescent="0.3">
      <c r="A73" s="216" t="s">
        <v>36</v>
      </c>
      <c r="B73" s="217"/>
      <c r="C73" s="217"/>
      <c r="D73" s="217"/>
      <c r="E73" s="218" t="s">
        <v>118</v>
      </c>
      <c r="F73" s="217"/>
      <c r="G73" s="219"/>
      <c r="H73" s="220"/>
      <c r="I73" s="221"/>
      <c r="J73" s="222"/>
      <c r="K73" s="223"/>
      <c r="L73" s="221"/>
      <c r="M73" s="222"/>
      <c r="N73" s="223"/>
      <c r="O73" s="221"/>
      <c r="P73" s="222"/>
      <c r="Q73" s="223"/>
      <c r="R73" s="221"/>
      <c r="S73" s="222"/>
      <c r="T73" s="223"/>
      <c r="U73" s="221"/>
      <c r="V73" s="222"/>
      <c r="W73" s="223"/>
      <c r="X73" s="221"/>
      <c r="Y73" s="222"/>
      <c r="Z73" s="223"/>
      <c r="AA73" s="221"/>
      <c r="AB73" s="222"/>
      <c r="AC73" s="224"/>
      <c r="AD73" s="225"/>
      <c r="AE73" s="226">
        <f>AE3+AE20+AE70+AE71</f>
        <v>794</v>
      </c>
      <c r="AF73" s="227">
        <f>AF3+AF20+AF70+AF71</f>
        <v>180</v>
      </c>
      <c r="AG73" s="228"/>
      <c r="AH73" s="179"/>
      <c r="AI73" s="120"/>
      <c r="AJ73" s="120"/>
    </row>
    <row r="75" spans="1:36" x14ac:dyDescent="0.25">
      <c r="Y75" s="229"/>
    </row>
  </sheetData>
  <autoFilter ref="A2:AJ73"/>
  <mergeCells count="16">
    <mergeCell ref="A58:E58"/>
    <mergeCell ref="A69:E69"/>
    <mergeCell ref="A70:E70"/>
    <mergeCell ref="A59:E59"/>
    <mergeCell ref="A50:E50"/>
    <mergeCell ref="A51:E51"/>
    <mergeCell ref="A48:E48"/>
    <mergeCell ref="A36:E36"/>
    <mergeCell ref="A30:E30"/>
    <mergeCell ref="A1:AG1"/>
    <mergeCell ref="A19:E19"/>
    <mergeCell ref="A28:E28"/>
    <mergeCell ref="A22:E22"/>
    <mergeCell ref="A21:E21"/>
    <mergeCell ref="A20:E20"/>
    <mergeCell ref="A3:E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Zóka Katalin</dc:creator>
  <cp:lastModifiedBy>Felhasználó</cp:lastModifiedBy>
  <cp:lastPrinted>2015-07-06T12:05:20Z</cp:lastPrinted>
  <dcterms:created xsi:type="dcterms:W3CDTF">2015-07-06T09:37:31Z</dcterms:created>
  <dcterms:modified xsi:type="dcterms:W3CDTF">2018-02-09T13:30:42Z</dcterms:modified>
</cp:coreProperties>
</file>