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20" tabRatio="767" activeTab="0"/>
  </bookViews>
  <sheets>
    <sheet name="TAN_mintatanterv_AVKF" sheetId="1" r:id="rId1"/>
    <sheet name="Német nemz.szakir." sheetId="2" r:id="rId2"/>
    <sheet name="Cigány roma nemz. szakir." sheetId="3" r:id="rId3"/>
  </sheets>
  <definedNames>
    <definedName name="_xlnm._FilterDatabase" localSheetId="0" hidden="1">'TAN_mintatanterv_AVKF'!$A$3:$AM$108</definedName>
    <definedName name="_xlnm.Print_Titles" localSheetId="0">'TAN_mintatanterv_AVKF'!$3:$3</definedName>
    <definedName name="_xlnm.Print_Area" localSheetId="2">'Cigány roma nemz. szakir.'!$A$1:$O$94</definedName>
    <definedName name="_xlnm.Print_Area" localSheetId="1">'Német nemz.szakir.'!$A$1:$O$92</definedName>
    <definedName name="_xlnm.Print_Area" localSheetId="0">'TAN_mintatanterv_AVKF'!$A$1:$AM$95</definedName>
  </definedNames>
  <calcPr fullCalcOnLoad="1"/>
</workbook>
</file>

<file path=xl/sharedStrings.xml><?xml version="1.0" encoding="utf-8"?>
<sst xmlns="http://schemas.openxmlformats.org/spreadsheetml/2006/main" count="1448" uniqueCount="295">
  <si>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</si>
  <si>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</si>
  <si>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</si>
  <si>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</si>
  <si>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</si>
  <si>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</si>
  <si>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Technika, életvitel, háztartástan és tantárgy-pedagógiája – összesen</t>
  </si>
  <si>
    <t>Testnevelés és tantárgy-pedagógiája – összesen</t>
  </si>
  <si>
    <t>Cigány irodalom</t>
  </si>
  <si>
    <t>Természetismeret és környezetvédelem 1.</t>
  </si>
  <si>
    <t>Integrált nevelés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</si>
  <si>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</si>
  <si>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</si>
  <si>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</si>
  <si>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</si>
  <si>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</si>
  <si>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</si>
  <si>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</si>
  <si>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</si>
  <si>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</si>
  <si>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</si>
  <si>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</si>
  <si>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</si>
  <si>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</si>
  <si>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</si>
  <si>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</si>
  <si>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</si>
  <si>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</si>
  <si>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</si>
  <si>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</si>
  <si>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</si>
  <si>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</si>
  <si>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</si>
  <si>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</si>
  <si>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</si>
  <si>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</si>
  <si>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</si>
  <si>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</si>
  <si>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</si>
  <si>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</si>
  <si>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</si>
  <si>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Nemzetiségi nyelv 1.</t>
  </si>
  <si>
    <t>Matematika 2.</t>
  </si>
  <si>
    <t>A köt. vál. tömbökből egy 13 kredites egységet kell választani!</t>
  </si>
  <si>
    <t>Ének-zene 2.</t>
  </si>
  <si>
    <t>Cigány népismeret, néprajz és tantárgypedagógiája 1.</t>
  </si>
  <si>
    <t>Cigány népismeret, néprajz és tantárgypedagógiája 2.</t>
  </si>
  <si>
    <t>Hagyományismeret [köt. vál. tantárgytömb] – összesen</t>
  </si>
  <si>
    <t>Tantárgy</t>
  </si>
  <si>
    <t>Szak</t>
  </si>
  <si>
    <t>TAN</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</si>
  <si>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</si>
  <si>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</si>
  <si>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</si>
  <si>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</si>
  <si>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</si>
  <si>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</si>
  <si>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</si>
  <si>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</si>
  <si>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</si>
  <si>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</si>
  <si>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</si>
  <si>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 xml:space="preserve">Bevezetés a romológiába </t>
  </si>
  <si>
    <t>Gyermekvédelem [köt. vál. tantárgytömb] – összesen</t>
  </si>
  <si>
    <t>Matematika 1.</t>
  </si>
  <si>
    <t>Komplex német nemzetiségi szigorlat</t>
  </si>
  <si>
    <t>Komplex cigány–roma nemzetiségi szigorlat</t>
  </si>
  <si>
    <t>Nemzetiségi irodalom</t>
  </si>
  <si>
    <t>Hetek száma</t>
  </si>
  <si>
    <t>Neveléselmélet</t>
  </si>
  <si>
    <t>Didaktika</t>
  </si>
  <si>
    <t>Pedagógiai szociálpszichológia</t>
  </si>
  <si>
    <t>I.</t>
  </si>
  <si>
    <t>v</t>
  </si>
  <si>
    <t>II.</t>
  </si>
  <si>
    <t>III.</t>
  </si>
  <si>
    <t>IV.</t>
  </si>
  <si>
    <t>s</t>
  </si>
  <si>
    <t>Tanító cigány–roma nemzetiségi szakirány – összesen</t>
  </si>
  <si>
    <t>Nemzetiségi nyelv 2.</t>
  </si>
  <si>
    <t>Nemzetiségi nyelv 4.</t>
  </si>
  <si>
    <t>Nemzetiségi nyelv 3.</t>
  </si>
  <si>
    <t>RTALTANB014</t>
  </si>
  <si>
    <t>RTALTANB015</t>
  </si>
  <si>
    <t>NMTANANB021</t>
  </si>
  <si>
    <t>NMALTANB022</t>
  </si>
  <si>
    <t>Előfeltételek (tantárgynév)</t>
  </si>
  <si>
    <t>Zárótanítás</t>
  </si>
  <si>
    <t>Tárgykód</t>
  </si>
  <si>
    <t>Tanító német nemzetiségi szakirány – összesen</t>
  </si>
  <si>
    <t>HFALTANB001</t>
  </si>
  <si>
    <t>Rendszerező / leíró nyelvtan 1. (cigány–roma)</t>
  </si>
  <si>
    <t>Rendszerező / leíró nyelvtan 2. (cigány–roma)</t>
  </si>
  <si>
    <t>Korai idegen nyelv oktatás [köt. vál. tantárgytömb] – összesen</t>
  </si>
  <si>
    <t>HFALTANB092</t>
  </si>
  <si>
    <t>Bevezetés a kereszténységbe</t>
  </si>
  <si>
    <t>Általános és fejlődéslélektan 1.</t>
  </si>
  <si>
    <t>RTALTANB007</t>
  </si>
  <si>
    <t>Általános és fejlődéslélektan 2.</t>
  </si>
  <si>
    <t>RTALTANB152</t>
  </si>
  <si>
    <t>RTTANANB029</t>
  </si>
  <si>
    <t>Pszichológia – összesen</t>
  </si>
  <si>
    <t>NMALTANB431</t>
  </si>
  <si>
    <t>Komplex pedagógia 1. Értékorientált pedagógia</t>
  </si>
  <si>
    <t>Pedagógia – összesen</t>
  </si>
  <si>
    <t>Informatika – összesen</t>
  </si>
  <si>
    <t>Előfeltételek 
(tantárgykód)</t>
  </si>
  <si>
    <t>Bevezetés az etikába</t>
  </si>
  <si>
    <t>Jogi és gazdasági alapismeretek</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</si>
  <si>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</si>
  <si>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</si>
  <si>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</si>
  <si>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</si>
  <si>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</si>
  <si>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</si>
  <si>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</si>
  <si>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</si>
  <si>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</si>
  <si>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1.</t>
  </si>
  <si>
    <t>Tehetséggondozás 2.</t>
  </si>
  <si>
    <t>Tehetséggondozás [köt. vál. tantárgytömb] – összesen</t>
  </si>
  <si>
    <t>Informatika 1.</t>
  </si>
  <si>
    <t>Informatika 2.</t>
  </si>
  <si>
    <t xml:space="preserve">Gyermek- és ifjúságirodalom </t>
  </si>
  <si>
    <t>Idegen nyelv 1.</t>
  </si>
  <si>
    <t>Idegen nyelv 2.</t>
  </si>
  <si>
    <t>Idegen nyelv 4. (korai nyelvoktatás)</t>
  </si>
  <si>
    <t>Idegen nyelv 3. (korai nyelvoktatás)</t>
  </si>
  <si>
    <t>Ének-zene 1.</t>
  </si>
  <si>
    <t>Nyelv- és beszédművelés 1.</t>
  </si>
  <si>
    <t>Nyelv- és beszédművelés 2.</t>
  </si>
  <si>
    <t xml:space="preserve">Testnevelés és tantárgy-pedagógiája 2. </t>
  </si>
  <si>
    <t xml:space="preserve">Technika, életvitel, háztartástan </t>
  </si>
  <si>
    <t xml:space="preserve">Környezettudatos nevelés 1. </t>
  </si>
  <si>
    <t xml:space="preserve">Környezettudatos nevelés 2. </t>
  </si>
  <si>
    <t xml:space="preserve">Integrált nevelés 2. </t>
  </si>
  <si>
    <t xml:space="preserve">Gyermekvédelem 2. </t>
  </si>
  <si>
    <t xml:space="preserve">Hagyományismeret 1. </t>
  </si>
  <si>
    <t>Összesen</t>
  </si>
  <si>
    <t>Német nemzetiségi nyelv és tanulásmódszertana 1.</t>
  </si>
  <si>
    <t>Német nemzetiségi nyelv és tanulásmódszertana 2.</t>
  </si>
  <si>
    <t xml:space="preserve">Nemzetiségi gyermekirodalom </t>
  </si>
  <si>
    <t>Németnemzetiség-ismeret és tanulásmódszertana</t>
  </si>
  <si>
    <t>Cigány-roma nemzetiségi nyelv és tanulásmódszertana</t>
  </si>
  <si>
    <t xml:space="preserve">Keresztény ünnepek és szimbólumok </t>
  </si>
  <si>
    <t>Hon- és népismeret</t>
  </si>
  <si>
    <t xml:space="preserve">Filozófiatörténet </t>
  </si>
  <si>
    <t>Pedagógiai kutatásmódszertan</t>
  </si>
  <si>
    <t>Család- és inkluzív pedagógia</t>
  </si>
  <si>
    <t>A személyiségfejlődés zavarai</t>
  </si>
  <si>
    <t>Szakmaikészség-fejlesztés</t>
  </si>
  <si>
    <t>Vizuális kultúra és kommunikáció 1.</t>
  </si>
  <si>
    <t>Vizuális kultúra és kommunikáció 2.</t>
  </si>
  <si>
    <t>Vizuális kultúra és nevelés tantárgy-pedagógiája 1.</t>
  </si>
  <si>
    <t>I</t>
  </si>
  <si>
    <t>Integrált inkluzív nevelés [köt. vál. tantárgytömb] – összesen</t>
  </si>
  <si>
    <t>Gyermekvédelem 1</t>
  </si>
  <si>
    <t>Komplex pedagógia 3. A keresztény nevelés alapjai;  Kompetencia alapú pedagógia</t>
  </si>
  <si>
    <t>Választható műveltségi területek (VMT)</t>
  </si>
  <si>
    <t>Gyakorlati képzés</t>
  </si>
  <si>
    <t>Szakdolgozat</t>
  </si>
  <si>
    <t>Szabadon választhatók (12 kredit)</t>
  </si>
  <si>
    <t>Nevelés- és művelődéstörténet 2.</t>
  </si>
  <si>
    <t>Nevelés- és művelődéstörténet 1.</t>
  </si>
  <si>
    <t>BNTANI1001</t>
  </si>
  <si>
    <t>BNTANI1002</t>
  </si>
  <si>
    <t>BNTANI2001</t>
  </si>
  <si>
    <t>BNTANI1003</t>
  </si>
  <si>
    <t>BNTANI1004</t>
  </si>
  <si>
    <t>BNTANI2002</t>
  </si>
  <si>
    <t>BNTANI2004</t>
  </si>
  <si>
    <t>BNTANI1006</t>
  </si>
  <si>
    <t>BNTANI1007</t>
  </si>
  <si>
    <t>BNTANI2005</t>
  </si>
  <si>
    <t>BNTANI1008</t>
  </si>
  <si>
    <t>BNTANI2006</t>
  </si>
  <si>
    <t>BNTANI2007</t>
  </si>
  <si>
    <t>BNTANI1009</t>
  </si>
  <si>
    <t>BNTANI2012</t>
  </si>
  <si>
    <t>BNTANI1018</t>
  </si>
  <si>
    <t>BNTANI1019</t>
  </si>
  <si>
    <t>BNTANI2015</t>
  </si>
  <si>
    <t>BNTANI1022</t>
  </si>
  <si>
    <t>BNTANI2016</t>
  </si>
  <si>
    <t>BNTANI1023</t>
  </si>
  <si>
    <t>BNTANI2017</t>
  </si>
  <si>
    <t>BNTANI1024</t>
  </si>
  <si>
    <t>BNTANI2018</t>
  </si>
  <si>
    <t>BNTANI1025</t>
  </si>
  <si>
    <t>BNTANI2019</t>
  </si>
  <si>
    <t>BNTANI1026</t>
  </si>
  <si>
    <t>BNTANI2020</t>
  </si>
  <si>
    <t>BNTANI1027</t>
  </si>
  <si>
    <t>BNTANI2037</t>
  </si>
  <si>
    <t>BNTANI1075</t>
  </si>
  <si>
    <t>BNTANI2069</t>
  </si>
  <si>
    <t>BNTANI1076</t>
  </si>
  <si>
    <t>BNTANI2070</t>
  </si>
  <si>
    <t>BNTANI2071</t>
  </si>
  <si>
    <t>BNTANI1077</t>
  </si>
  <si>
    <t>BNTANI1078</t>
  </si>
  <si>
    <t>BNTANI1079</t>
  </si>
  <si>
    <t>BNTANI2072</t>
  </si>
  <si>
    <t>BNTANI2073</t>
  </si>
  <si>
    <t>BNTANI1080</t>
  </si>
  <si>
    <t>BNTANI2074</t>
  </si>
  <si>
    <t>BNTANI1081</t>
  </si>
  <si>
    <t>BNTANI2075</t>
  </si>
  <si>
    <t>BNTANI1082</t>
  </si>
  <si>
    <t>BNTANI2076</t>
  </si>
  <si>
    <t>BNTANI1083</t>
  </si>
  <si>
    <t>BNTANI1084</t>
  </si>
  <si>
    <t>BNTANI2077</t>
  </si>
  <si>
    <t>BNTANI1085</t>
  </si>
  <si>
    <t>BNTANI2078</t>
  </si>
  <si>
    <t>BNTANI1086</t>
  </si>
  <si>
    <t xml:space="preserve">Komplex pedagógia 2. Az iskoláskor pedagógiája </t>
  </si>
  <si>
    <t>BNTANI2079</t>
  </si>
  <si>
    <t>BNTANI2080</t>
  </si>
  <si>
    <t>Komplex pedagógia 3.   Kompetencia alapú pedagógia,
a keresztény nevelés alapjai</t>
  </si>
  <si>
    <t>BNTANI2081</t>
  </si>
  <si>
    <t>BNTANI1087</t>
  </si>
  <si>
    <t>BNTANI2082</t>
  </si>
  <si>
    <t>BNTANI2083</t>
  </si>
  <si>
    <t>BNTANI2084</t>
  </si>
  <si>
    <r>
      <rPr>
        <b/>
        <sz val="10"/>
        <rFont val="Times New Roman"/>
        <family val="1"/>
      </rPr>
      <t>Társadalomtudomány– összesen</t>
    </r>
    <r>
      <rPr>
        <sz val="10"/>
        <rFont val="Times New Roman"/>
        <family val="1"/>
      </rPr>
      <t xml:space="preserve"> </t>
    </r>
  </si>
  <si>
    <r>
      <t>Testnevelés és tantárgy-pedagógia 1.</t>
    </r>
    <r>
      <rPr>
        <strike/>
        <sz val="10"/>
        <rFont val="Times New Roman"/>
        <family val="1"/>
      </rPr>
      <t xml:space="preserve">  </t>
    </r>
  </si>
  <si>
    <r>
      <t>Hagyományismeret 2.</t>
    </r>
    <r>
      <rPr>
        <strike/>
        <sz val="10"/>
        <rFont val="Times New Roman"/>
        <family val="1"/>
      </rPr>
      <t xml:space="preserve"> </t>
    </r>
  </si>
  <si>
    <t>Idegeni nyelv 1.</t>
  </si>
  <si>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</si>
  <si>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</si>
  <si>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</si>
  <si>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</si>
  <si>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</si>
  <si>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</si>
  <si>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</si>
  <si>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</si>
  <si>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Zenetörténet 2.</t>
  </si>
  <si>
    <t>Zenetörténet 1.</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</si>
  <si>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</si>
  <si>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</si>
  <si>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</si>
  <si>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</si>
  <si>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</si>
  <si>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</si>
  <si>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</si>
  <si>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Korunk irodalma</t>
  </si>
  <si>
    <t>Ének-zene tantárgypedagógia 1.</t>
  </si>
  <si>
    <t>Technika, életvitel, háztartástan és tantárgy-pedagógia</t>
  </si>
  <si>
    <r>
      <rPr>
        <b/>
        <sz val="28"/>
        <color indexed="60"/>
        <rFont val="Times New Roman"/>
        <family val="1"/>
      </rPr>
      <t xml:space="preserve">Tanító alapképzési BA szak - </t>
    </r>
    <r>
      <rPr>
        <b/>
        <sz val="22"/>
        <color indexed="60"/>
        <rFont val="Times New Roman"/>
        <family val="1"/>
      </rPr>
      <t>Cigány-roma nemzetiségi szakirány</t>
    </r>
    <r>
      <rPr>
        <b/>
        <sz val="24"/>
        <color indexed="10"/>
        <rFont val="Times New Roman"/>
        <family val="1"/>
      </rPr>
      <t xml:space="preserve">
</t>
    </r>
    <r>
      <rPr>
        <b/>
        <sz val="22"/>
        <color indexed="17"/>
        <rFont val="Times New Roman"/>
        <family val="1"/>
      </rPr>
      <t>nappali tagozat</t>
    </r>
    <r>
      <rPr>
        <sz val="24"/>
        <rFont val="Times New Roman"/>
        <family val="1"/>
      </rPr>
      <t xml:space="preserve">
</t>
    </r>
    <r>
      <rPr>
        <sz val="10"/>
        <color indexed="23"/>
        <rFont val="Times New Roman"/>
        <family val="1"/>
      </rPr>
      <t>érvényes: 2016. szeptember 1-től</t>
    </r>
  </si>
  <si>
    <r>
      <rPr>
        <b/>
        <sz val="28"/>
        <color indexed="60"/>
        <rFont val="Times New Roman"/>
        <family val="1"/>
      </rPr>
      <t xml:space="preserve">Tanító alapképzési BA szak - </t>
    </r>
    <r>
      <rPr>
        <b/>
        <sz val="24"/>
        <color indexed="60"/>
        <rFont val="Times New Roman"/>
        <family val="1"/>
      </rPr>
      <t>Német nemzetiségi szakirány</t>
    </r>
    <r>
      <rPr>
        <b/>
        <sz val="24"/>
        <color indexed="10"/>
        <rFont val="Times New Roman"/>
        <family val="1"/>
      </rPr>
      <t xml:space="preserve">
</t>
    </r>
    <r>
      <rPr>
        <b/>
        <sz val="24"/>
        <color indexed="17"/>
        <rFont val="Times New Roman"/>
        <family val="1"/>
      </rPr>
      <t>nappali tagozat</t>
    </r>
    <r>
      <rPr>
        <sz val="24"/>
        <rFont val="Times New Roman"/>
        <family val="1"/>
      </rPr>
      <t xml:space="preserve">
</t>
    </r>
    <r>
      <rPr>
        <sz val="10"/>
        <color indexed="23"/>
        <rFont val="Times New Roman"/>
        <family val="1"/>
      </rPr>
      <t>érvényes: 2016. szeptember 1-től</t>
    </r>
  </si>
  <si>
    <r>
      <rPr>
        <b/>
        <sz val="28"/>
        <color indexed="60"/>
        <rFont val="Times New Roman"/>
        <family val="1"/>
      </rPr>
      <t>Tanító alapképzési BA szak</t>
    </r>
    <r>
      <rPr>
        <b/>
        <sz val="36"/>
        <color indexed="60"/>
        <rFont val="Times New Roman"/>
        <family val="1"/>
      </rPr>
      <t xml:space="preserve"> - </t>
    </r>
    <r>
      <rPr>
        <b/>
        <sz val="22"/>
        <color indexed="60"/>
        <rFont val="Times New Roman"/>
        <family val="1"/>
      </rPr>
      <t>nappali tagozat</t>
    </r>
    <r>
      <rPr>
        <b/>
        <sz val="15"/>
        <color indexed="17"/>
        <rFont val="Times New Roman"/>
        <family val="1"/>
      </rPr>
      <t xml:space="preserve">
</t>
    </r>
    <r>
      <rPr>
        <b/>
        <sz val="10"/>
        <color indexed="17"/>
        <rFont val="Times New Roman"/>
        <family val="1"/>
      </rPr>
      <t>érvényes: 2016. szeptember 1-től</t>
    </r>
  </si>
  <si>
    <t>Zenei foglalkozások vezetése [köt. vál. tantárgytömb] – összesen</t>
  </si>
  <si>
    <t>Komplex pedagógia 3. A keresztény nevelés alapjai; Kompetencia alapú pedagógia</t>
  </si>
  <si>
    <t>Tantárgyak</t>
  </si>
  <si>
    <t>Mat.1, Mat.2, Mat.tp1, Mat.tp2.</t>
  </si>
  <si>
    <t>BTA2G001N</t>
  </si>
  <si>
    <t>BTA1G001N</t>
  </si>
  <si>
    <t>BTA2G002N</t>
  </si>
  <si>
    <t>BTA1G002N</t>
  </si>
  <si>
    <t>BTA2G003N</t>
  </si>
  <si>
    <t>BTA1G003N</t>
  </si>
  <si>
    <t>BTA2G004N</t>
  </si>
  <si>
    <t>Összesen (VMT. Szab.vál, Szakdolg. Szakmai gyak. nélkül)</t>
  </si>
  <si>
    <t>-</t>
  </si>
  <si>
    <t xml:space="preserve">                          </t>
  </si>
  <si>
    <t>új tárgykód</t>
  </si>
  <si>
    <t>BTA1O0001N</t>
  </si>
  <si>
    <t>BTA2O0003N</t>
  </si>
  <si>
    <t>BTA1O0003N</t>
  </si>
  <si>
    <t>BTA1O0002N</t>
  </si>
  <si>
    <t>BTA2O0002N</t>
  </si>
  <si>
    <t>BTA1O0004N</t>
  </si>
  <si>
    <t>BTA1O0005N</t>
  </si>
  <si>
    <t>BTA2O0005N</t>
  </si>
  <si>
    <t>BTA1O0006N</t>
  </si>
  <si>
    <t>BTA2O0006N</t>
  </si>
  <si>
    <t>BTA2O0007N</t>
  </si>
  <si>
    <t>BTA1O0009N</t>
  </si>
  <si>
    <t>BTA1O0008N</t>
  </si>
  <si>
    <t>BTA1O0011N</t>
  </si>
  <si>
    <t>BTA2O0011N</t>
  </si>
  <si>
    <t>BTA1O0012N</t>
  </si>
  <si>
    <t>BTA2O0012N</t>
  </si>
  <si>
    <t>BTA2O0014N</t>
  </si>
  <si>
    <t>BTA1O0013N</t>
  </si>
  <si>
    <t>BTA2O0015N</t>
  </si>
  <si>
    <t>BTA1O0016N</t>
  </si>
  <si>
    <t>BTA1K0017N</t>
  </si>
  <si>
    <t>BTA2K0017N</t>
  </si>
  <si>
    <t>BTA1K0018N</t>
  </si>
  <si>
    <t>BTA2K0018N</t>
  </si>
  <si>
    <t>BTA2O0004N</t>
  </si>
  <si>
    <t>BTA1O0004N
BTA2O0004N
BTA1O0005N
BTA2O0005N</t>
  </si>
  <si>
    <t>BTA2O0008N</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</si>
</sst>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63">
    <font>
      <sz val="10"/>
      <name val="Arial CE"/>
      <family val="0"/>
    </font>
    <font>
      <sz val="11"/>
      <color indexed="8"/>
      <name val="Calibri"/>
      <family val="2"/>
    </font>
    <font>
      <sz val="9"/>
      <name val="Arial CE"/>
      <family val="0"/>
    </font>
    <font>
      <sz val="8"/>
      <color indexed="55"/>
      <name val="Arial CE"/>
      <family val="0"/>
    </font>
    <font>
      <sz val="10"/>
      <name val="Times New Roman"/>
      <family val="1"/>
    </font>
    <font>
      <b/>
      <sz val="10"/>
      <name val="Times New Roman"/>
      <family val="1"/>
    </font>
    <font>
      <strike/>
      <sz val="10"/>
      <name val="Times New Roman"/>
      <family val="1"/>
    </font>
    <font>
      <sz val="10"/>
      <color indexed="55"/>
      <name val="Times New Roman"/>
      <family val="1"/>
    </font>
    <font>
      <b/>
      <sz val="36"/>
      <color indexed="10"/>
      <name val="Times New Roman"/>
      <family val="1"/>
    </font>
    <font>
      <b/>
      <sz val="24"/>
      <color indexed="10"/>
      <name val="Times New Roman"/>
      <family val="1"/>
    </font>
    <font>
      <b/>
      <sz val="24"/>
      <color indexed="17"/>
      <name val="Times New Roman"/>
      <family val="1"/>
    </font>
    <font>
      <sz val="24"/>
      <name val="Times New Roman"/>
      <family val="1"/>
    </font>
    <font>
      <sz val="10"/>
      <color indexed="23"/>
      <name val="Times New Roman"/>
      <family val="1"/>
    </font>
    <font>
      <sz val="10"/>
      <color indexed="10"/>
      <name val="Times New Roman"/>
      <family val="1"/>
    </font>
    <font>
      <b/>
      <sz val="15"/>
      <color indexed="17"/>
      <name val="Times New Roman"/>
      <family val="1"/>
    </font>
    <font>
      <sz val="8"/>
      <name val="Times New Roman"/>
      <family val="1"/>
    </font>
    <font>
      <b/>
      <sz val="22"/>
      <color indexed="17"/>
      <name val="Times New Roman"/>
      <family val="1"/>
    </font>
    <font>
      <b/>
      <sz val="10"/>
      <color indexed="17"/>
      <name val="Times New Roman"/>
      <family val="1"/>
    </font>
    <font>
      <b/>
      <sz val="24"/>
      <color indexed="60"/>
      <name val="Times New Roman"/>
      <family val="1"/>
    </font>
    <font>
      <b/>
      <sz val="28"/>
      <color indexed="60"/>
      <name val="Times New Roman"/>
      <family val="1"/>
    </font>
    <font>
      <b/>
      <sz val="22"/>
      <color indexed="60"/>
      <name val="Times New Roman"/>
      <family val="1"/>
    </font>
    <font>
      <b/>
      <sz val="36"/>
      <color indexed="60"/>
      <name val="Times New Roman"/>
      <family val="1"/>
    </font>
    <font>
      <b/>
      <sz val="8"/>
      <name val="Times New Roman"/>
      <family val="1"/>
    </font>
    <font>
      <sz val="8"/>
      <name val="Arial CE"/>
      <family val="0"/>
    </font>
    <font>
      <b/>
      <sz val="8"/>
      <color indexed="10"/>
      <name val="Times New Roman"/>
      <family val="1"/>
    </font>
    <font>
      <b/>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FF0000"/>
      <name val="Times New Roman"/>
      <family val="1"/>
    </font>
    <font>
      <b/>
      <sz val="8"/>
      <color rgb="FFFF0000"/>
      <name val="Times New Roman"/>
      <family val="1"/>
    </font>
    <font>
      <b/>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15"/>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
      <patternFill patternType="solid">
        <fgColor rgb="FFFFC00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top style="thin"/>
      <bottom/>
    </border>
    <border>
      <left/>
      <right/>
      <top style="thin"/>
      <bottom/>
    </border>
    <border>
      <left style="thin"/>
      <right style="medium"/>
      <top style="thin"/>
      <bottom style="thin"/>
    </border>
    <border>
      <left/>
      <right style="medium"/>
      <top/>
      <bottom/>
    </border>
    <border>
      <left style="thin"/>
      <right style="medium"/>
      <top style="thin"/>
      <bottom/>
    </border>
    <border>
      <left style="thin"/>
      <right/>
      <top/>
      <bottom style="thin"/>
    </border>
    <border>
      <left/>
      <right style="medium"/>
      <top/>
      <bottom style="thin"/>
    </border>
    <border>
      <left/>
      <right style="medium"/>
      <top style="thin"/>
      <bottom/>
    </border>
    <border>
      <left/>
      <right style="thin"/>
      <top style="thin"/>
      <bottom style="thin"/>
    </border>
    <border>
      <left/>
      <right/>
      <top/>
      <bottom style="thin"/>
    </border>
    <border>
      <left/>
      <right/>
      <top style="thin"/>
      <bottom style="thin"/>
    </border>
    <border>
      <left style="thin"/>
      <right/>
      <top style="thin"/>
      <bottom style="thin"/>
    </border>
    <border>
      <left/>
      <right style="medium"/>
      <top style="thin"/>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215">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0" xfId="0" applyNumberFormat="1" applyFont="1" applyFill="1" applyBorder="1" applyAlignment="1">
      <alignment horizontal="center" shrinkToFit="1"/>
    </xf>
    <xf numFmtId="0" fontId="2" fillId="0" borderId="10" xfId="0" applyNumberFormat="1" applyFont="1" applyFill="1" applyBorder="1" applyAlignment="1">
      <alignment horizontal="center" shrinkToFit="1"/>
    </xf>
    <xf numFmtId="0" fontId="2" fillId="0" borderId="11" xfId="0" applyNumberFormat="1" applyFont="1" applyFill="1" applyBorder="1" applyAlignment="1">
      <alignment horizontal="center" shrinkToFit="1"/>
    </xf>
    <xf numFmtId="0" fontId="2" fillId="0" borderId="11" xfId="0" applyFont="1" applyFill="1" applyBorder="1" applyAlignment="1">
      <alignment horizontal="center" shrinkToFit="1"/>
    </xf>
    <xf numFmtId="0" fontId="3" fillId="0" borderId="0" xfId="0" applyNumberFormat="1" applyFont="1" applyFill="1" applyBorder="1" applyAlignment="1">
      <alignment horizontal="left"/>
    </xf>
    <xf numFmtId="0" fontId="4" fillId="0" borderId="12" xfId="0" applyFont="1" applyFill="1" applyBorder="1" applyAlignment="1">
      <alignment vertical="center"/>
    </xf>
    <xf numFmtId="0" fontId="4" fillId="0" borderId="12"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horizontal="center" vertical="center" shrinkToFit="1"/>
    </xf>
    <xf numFmtId="0" fontId="4" fillId="0" borderId="12" xfId="0" applyFont="1" applyFill="1" applyBorder="1" applyAlignment="1">
      <alignment horizontal="left" vertical="center"/>
    </xf>
    <xf numFmtId="0" fontId="4" fillId="0" borderId="0" xfId="0" applyFont="1" applyFill="1" applyBorder="1" applyAlignment="1">
      <alignment vertical="center"/>
    </xf>
    <xf numFmtId="0" fontId="4" fillId="0" borderId="0" xfId="0" applyNumberFormat="1" applyFont="1" applyFill="1" applyBorder="1" applyAlignment="1">
      <alignment horizontal="center" shrinkToFit="1"/>
    </xf>
    <xf numFmtId="0" fontId="4" fillId="0" borderId="0" xfId="0" applyFont="1" applyFill="1" applyBorder="1" applyAlignment="1">
      <alignment horizontal="center"/>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horizontal="center" shrinkToFit="1"/>
    </xf>
    <xf numFmtId="0" fontId="4" fillId="0" borderId="12" xfId="0" applyFont="1" applyFill="1" applyBorder="1" applyAlignment="1">
      <alignment horizontal="left"/>
    </xf>
    <xf numFmtId="0" fontId="4" fillId="0" borderId="12" xfId="0" applyNumberFormat="1" applyFont="1" applyFill="1" applyBorder="1" applyAlignment="1">
      <alignment horizontal="center" vertical="center" shrinkToFit="1"/>
    </xf>
    <xf numFmtId="0" fontId="4" fillId="0" borderId="0" xfId="0" applyFont="1" applyFill="1" applyBorder="1" applyAlignment="1">
      <alignment/>
    </xf>
    <xf numFmtId="0" fontId="4" fillId="0" borderId="12" xfId="0" applyFont="1" applyFill="1" applyBorder="1" applyAlignment="1">
      <alignment horizontal="center" vertical="center"/>
    </xf>
    <xf numFmtId="0" fontId="4" fillId="0" borderId="13"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13" xfId="0" applyNumberFormat="1" applyFont="1" applyFill="1" applyBorder="1" applyAlignment="1">
      <alignment horizontal="center" shrinkToFit="1"/>
    </xf>
    <xf numFmtId="0" fontId="4" fillId="33" borderId="12" xfId="0" applyNumberFormat="1" applyFont="1" applyFill="1" applyBorder="1" applyAlignment="1">
      <alignment vertical="top"/>
    </xf>
    <xf numFmtId="0" fontId="4" fillId="33" borderId="12" xfId="0" applyFont="1" applyFill="1" applyBorder="1" applyAlignment="1">
      <alignment vertical="top"/>
    </xf>
    <xf numFmtId="0" fontId="4" fillId="0" borderId="0" xfId="0" applyFont="1" applyFill="1" applyBorder="1" applyAlignment="1">
      <alignment vertical="top"/>
    </xf>
    <xf numFmtId="0" fontId="4" fillId="0" borderId="0" xfId="0" applyNumberFormat="1" applyFont="1" applyFill="1" applyBorder="1" applyAlignment="1">
      <alignment vertical="top"/>
    </xf>
    <xf numFmtId="0" fontId="4" fillId="0" borderId="12" xfId="0" applyFont="1" applyFill="1" applyBorder="1" applyAlignment="1">
      <alignment horizont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center" vertical="center"/>
    </xf>
    <xf numFmtId="0" fontId="4" fillId="0" borderId="12" xfId="0" applyNumberFormat="1" applyFont="1" applyFill="1" applyBorder="1" applyAlignment="1">
      <alignment horizontal="center" shrinkToFit="1"/>
    </xf>
    <xf numFmtId="0" fontId="4" fillId="33" borderId="12" xfId="0" applyNumberFormat="1" applyFont="1" applyFill="1" applyBorder="1" applyAlignment="1">
      <alignment horizontal="center" vertical="center" shrinkToFit="1"/>
    </xf>
    <xf numFmtId="0" fontId="5" fillId="33" borderId="12" xfId="0" applyNumberFormat="1" applyFont="1" applyFill="1" applyBorder="1" applyAlignment="1">
      <alignment horizontal="center" vertical="center" shrinkToFit="1"/>
    </xf>
    <xf numFmtId="0" fontId="5" fillId="33" borderId="12" xfId="0" applyNumberFormat="1" applyFont="1" applyFill="1" applyBorder="1" applyAlignment="1">
      <alignment horizontal="center" shrinkToFit="1"/>
    </xf>
    <xf numFmtId="0" fontId="4" fillId="33" borderId="12" xfId="0" applyFont="1" applyFill="1" applyBorder="1" applyAlignment="1">
      <alignment horizontal="center" shrinkToFit="1"/>
    </xf>
    <xf numFmtId="0" fontId="4" fillId="0" borderId="13" xfId="0" applyFont="1" applyFill="1" applyBorder="1" applyAlignment="1">
      <alignment horizontal="center" vertical="center"/>
    </xf>
    <xf numFmtId="0" fontId="4" fillId="0" borderId="13" xfId="0" applyFont="1" applyFill="1" applyBorder="1" applyAlignment="1">
      <alignment horizontal="left"/>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NumberFormat="1" applyFont="1" applyFill="1" applyBorder="1" applyAlignment="1">
      <alignment horizontal="center" vertical="center" shrinkToFit="1"/>
    </xf>
    <xf numFmtId="0" fontId="4" fillId="33" borderId="12" xfId="0" applyFont="1" applyFill="1" applyBorder="1" applyAlignment="1">
      <alignment vertical="center"/>
    </xf>
    <xf numFmtId="0" fontId="4" fillId="0" borderId="13" xfId="0" applyFont="1" applyFill="1" applyBorder="1" applyAlignment="1">
      <alignment horizontal="left" vertical="center"/>
    </xf>
    <xf numFmtId="0" fontId="4" fillId="0" borderId="15" xfId="0" applyFont="1" applyFill="1" applyBorder="1" applyAlignment="1">
      <alignment horizontal="center"/>
    </xf>
    <xf numFmtId="0" fontId="4" fillId="0" borderId="15" xfId="0" applyFont="1" applyFill="1" applyBorder="1" applyAlignment="1">
      <alignment horizontal="left"/>
    </xf>
    <xf numFmtId="0" fontId="4" fillId="0" borderId="13" xfId="0" applyFont="1" applyFill="1" applyBorder="1" applyAlignment="1">
      <alignment horizontal="center"/>
    </xf>
    <xf numFmtId="0" fontId="4" fillId="0" borderId="15" xfId="0" applyNumberFormat="1" applyFont="1" applyFill="1" applyBorder="1" applyAlignment="1">
      <alignment horizontal="center" shrinkToFit="1"/>
    </xf>
    <xf numFmtId="0" fontId="4"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7" fillId="33" borderId="12" xfId="0" applyNumberFormat="1" applyFont="1" applyFill="1" applyBorder="1" applyAlignment="1">
      <alignment horizontal="left"/>
    </xf>
    <xf numFmtId="0" fontId="4" fillId="33" borderId="12" xfId="0" applyFont="1" applyFill="1" applyBorder="1" applyAlignment="1">
      <alignment/>
    </xf>
    <xf numFmtId="0" fontId="4" fillId="34" borderId="16" xfId="0" applyFont="1" applyFill="1" applyBorder="1" applyAlignment="1">
      <alignment horizontal="center" vertical="center" textRotation="90"/>
    </xf>
    <xf numFmtId="0" fontId="4" fillId="34" borderId="13" xfId="0" applyFont="1" applyFill="1" applyBorder="1" applyAlignment="1">
      <alignment horizontal="center" vertical="center" textRotation="90"/>
    </xf>
    <xf numFmtId="0" fontId="4" fillId="34" borderId="17"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NumberFormat="1" applyFont="1" applyFill="1" applyBorder="1" applyAlignment="1">
      <alignment horizontal="center" vertical="center" textRotation="90" shrinkToFit="1"/>
    </xf>
    <xf numFmtId="0" fontId="4" fillId="34" borderId="18" xfId="0" applyNumberFormat="1" applyFont="1" applyFill="1" applyBorder="1" applyAlignment="1">
      <alignment horizontal="center" vertical="center" textRotation="90" shrinkToFit="1"/>
    </xf>
    <xf numFmtId="0" fontId="4" fillId="34" borderId="16" xfId="0" applyNumberFormat="1" applyFont="1" applyFill="1" applyBorder="1" applyAlignment="1">
      <alignment horizontal="center" vertical="center" textRotation="90" shrinkToFit="1"/>
    </xf>
    <xf numFmtId="0" fontId="4" fillId="34" borderId="13" xfId="0" applyNumberFormat="1" applyFont="1" applyFill="1" applyBorder="1" applyAlignment="1">
      <alignment horizontal="center" vertical="center" textRotation="90" shrinkToFit="1"/>
    </xf>
    <xf numFmtId="0" fontId="4" fillId="34" borderId="13" xfId="0" applyFont="1" applyFill="1" applyBorder="1" applyAlignment="1">
      <alignment horizontal="center" vertical="center" textRotation="90" shrinkToFit="1"/>
    </xf>
    <xf numFmtId="0" fontId="4" fillId="34" borderId="13" xfId="0" applyNumberFormat="1" applyFont="1" applyFill="1" applyBorder="1" applyAlignment="1">
      <alignment horizontal="center" vertical="center" wrapText="1"/>
    </xf>
    <xf numFmtId="0" fontId="4" fillId="33" borderId="0" xfId="0" applyFont="1" applyFill="1" applyBorder="1" applyAlignment="1">
      <alignment vertical="center"/>
    </xf>
    <xf numFmtId="0" fontId="4" fillId="35" borderId="15" xfId="0" applyFont="1" applyFill="1" applyBorder="1" applyAlignment="1">
      <alignment horizontal="center" vertical="center"/>
    </xf>
    <xf numFmtId="0" fontId="4" fillId="35" borderId="15" xfId="0" applyFont="1" applyFill="1" applyBorder="1" applyAlignment="1">
      <alignment horizontal="left"/>
    </xf>
    <xf numFmtId="0" fontId="4" fillId="35" borderId="0" xfId="0" applyNumberFormat="1" applyFont="1" applyFill="1" applyBorder="1" applyAlignment="1">
      <alignment horizontal="center" shrinkToFit="1"/>
    </xf>
    <xf numFmtId="0" fontId="4" fillId="35" borderId="0" xfId="0" applyNumberFormat="1" applyFont="1" applyFill="1" applyBorder="1" applyAlignment="1">
      <alignment horizontal="center" vertical="center" shrinkToFit="1"/>
    </xf>
    <xf numFmtId="0" fontId="4" fillId="35" borderId="15" xfId="0" applyNumberFormat="1" applyFont="1" applyFill="1" applyBorder="1" applyAlignment="1">
      <alignment horizontal="center" vertical="center" shrinkToFit="1"/>
    </xf>
    <xf numFmtId="0" fontId="4" fillId="35" borderId="0" xfId="0" applyFont="1" applyFill="1" applyBorder="1" applyAlignment="1">
      <alignment vertical="top"/>
    </xf>
    <xf numFmtId="0" fontId="4" fillId="35" borderId="0" xfId="0" applyFont="1" applyFill="1" applyBorder="1" applyAlignment="1">
      <alignment vertical="center"/>
    </xf>
    <xf numFmtId="0" fontId="4" fillId="35" borderId="13" xfId="0" applyFont="1" applyFill="1" applyBorder="1" applyAlignment="1">
      <alignment horizontal="center" vertical="center"/>
    </xf>
    <xf numFmtId="0" fontId="4" fillId="35" borderId="13" xfId="0" applyFont="1" applyFill="1" applyBorder="1" applyAlignment="1">
      <alignment horizontal="left"/>
    </xf>
    <xf numFmtId="0" fontId="4" fillId="35" borderId="13" xfId="0" applyNumberFormat="1" applyFont="1" applyFill="1" applyBorder="1" applyAlignment="1">
      <alignment horizontal="center" vertical="center" shrinkToFit="1"/>
    </xf>
    <xf numFmtId="0" fontId="4" fillId="35" borderId="0" xfId="0" applyFont="1" applyFill="1" applyBorder="1" applyAlignment="1">
      <alignment horizontal="center"/>
    </xf>
    <xf numFmtId="0" fontId="4" fillId="35" borderId="15" xfId="0" applyFont="1" applyFill="1" applyBorder="1" applyAlignment="1">
      <alignment horizontal="left" vertical="center"/>
    </xf>
    <xf numFmtId="0" fontId="4" fillId="35" borderId="0" xfId="0" applyFont="1" applyFill="1" applyBorder="1" applyAlignment="1">
      <alignment vertical="top" textRotation="90" wrapText="1"/>
    </xf>
    <xf numFmtId="0" fontId="4" fillId="35" borderId="13" xfId="0" applyFont="1" applyFill="1" applyBorder="1" applyAlignment="1">
      <alignment horizontal="left" vertical="center"/>
    </xf>
    <xf numFmtId="0" fontId="4" fillId="35" borderId="0" xfId="0" applyFont="1" applyFill="1" applyBorder="1" applyAlignment="1">
      <alignment horizontal="left" vertical="center"/>
    </xf>
    <xf numFmtId="0" fontId="4" fillId="36" borderId="0" xfId="0" applyFont="1" applyFill="1" applyBorder="1" applyAlignment="1">
      <alignment vertical="center"/>
    </xf>
    <xf numFmtId="0" fontId="4" fillId="36" borderId="0" xfId="0" applyFont="1" applyFill="1" applyBorder="1" applyAlignment="1">
      <alignment/>
    </xf>
    <xf numFmtId="0" fontId="4" fillId="34" borderId="12" xfId="0" applyNumberFormat="1" applyFont="1" applyFill="1" applyBorder="1" applyAlignment="1">
      <alignment horizontal="center" vertical="center" wrapText="1"/>
    </xf>
    <xf numFmtId="0" fontId="4" fillId="37" borderId="12" xfId="0" applyFont="1" applyFill="1" applyBorder="1" applyAlignment="1">
      <alignment horizontal="center" vertical="center"/>
    </xf>
    <xf numFmtId="0" fontId="4" fillId="37" borderId="12" xfId="0" applyFont="1" applyFill="1" applyBorder="1" applyAlignment="1">
      <alignment horizontal="left" vertical="center"/>
    </xf>
    <xf numFmtId="0" fontId="4" fillId="37" borderId="12" xfId="0" applyNumberFormat="1" applyFont="1" applyFill="1" applyBorder="1" applyAlignment="1">
      <alignment horizontal="center" vertical="center" shrinkToFit="1"/>
    </xf>
    <xf numFmtId="0" fontId="4" fillId="37" borderId="12" xfId="0" applyNumberFormat="1" applyFont="1" applyFill="1" applyBorder="1" applyAlignment="1">
      <alignment vertical="top"/>
    </xf>
    <xf numFmtId="0" fontId="4" fillId="37" borderId="12" xfId="0" applyFont="1" applyFill="1" applyBorder="1" applyAlignment="1">
      <alignment vertical="top"/>
    </xf>
    <xf numFmtId="0" fontId="5" fillId="37" borderId="12" xfId="0" applyFont="1" applyFill="1" applyBorder="1" applyAlignment="1">
      <alignment horizontal="left" vertical="center"/>
    </xf>
    <xf numFmtId="0" fontId="2" fillId="0" borderId="0" xfId="0" applyFont="1" applyFill="1" applyBorder="1" applyAlignment="1">
      <alignment horizontal="left" wrapText="1"/>
    </xf>
    <xf numFmtId="0" fontId="5" fillId="37" borderId="12" xfId="0" applyFont="1" applyFill="1" applyBorder="1" applyAlignment="1">
      <alignment horizontal="left" vertical="center" wrapText="1"/>
    </xf>
    <xf numFmtId="0" fontId="5" fillId="37" borderId="12" xfId="0" applyFont="1" applyFill="1" applyBorder="1" applyAlignment="1">
      <alignment horizontal="center" vertical="center"/>
    </xf>
    <xf numFmtId="0" fontId="5" fillId="37" borderId="12" xfId="0" applyNumberFormat="1" applyFont="1" applyFill="1" applyBorder="1" applyAlignment="1">
      <alignment horizontal="center" vertical="center" shrinkToFit="1"/>
    </xf>
    <xf numFmtId="0" fontId="4" fillId="37" borderId="12" xfId="0" applyFont="1" applyFill="1" applyBorder="1" applyAlignment="1">
      <alignment vertical="top" textRotation="90" wrapText="1"/>
    </xf>
    <xf numFmtId="0" fontId="4" fillId="0" borderId="12" xfId="0" applyFont="1" applyFill="1" applyBorder="1" applyAlignment="1">
      <alignment/>
    </xf>
    <xf numFmtId="0" fontId="7" fillId="37" borderId="12" xfId="0" applyNumberFormat="1" applyFont="1" applyFill="1" applyBorder="1" applyAlignment="1">
      <alignment horizontal="left"/>
    </xf>
    <xf numFmtId="0" fontId="5" fillId="37" borderId="12" xfId="0" applyNumberFormat="1" applyFont="1" applyFill="1" applyBorder="1" applyAlignment="1">
      <alignment horizontal="center" shrinkToFit="1"/>
    </xf>
    <xf numFmtId="0" fontId="4" fillId="37" borderId="12" xfId="0" applyFont="1" applyFill="1" applyBorder="1" applyAlignment="1">
      <alignment horizontal="center" shrinkToFit="1"/>
    </xf>
    <xf numFmtId="0" fontId="4" fillId="37" borderId="12" xfId="0" applyNumberFormat="1" applyFont="1" applyFill="1" applyBorder="1" applyAlignment="1">
      <alignment horizontal="center" shrinkToFit="1"/>
    </xf>
    <xf numFmtId="0" fontId="4" fillId="37" borderId="12" xfId="0" applyFont="1" applyFill="1" applyBorder="1" applyAlignment="1">
      <alignment vertical="center"/>
    </xf>
    <xf numFmtId="0" fontId="5" fillId="37" borderId="15" xfId="0" applyFont="1" applyFill="1" applyBorder="1" applyAlignment="1">
      <alignment horizontal="center" vertical="center"/>
    </xf>
    <xf numFmtId="0" fontId="5" fillId="37" borderId="15" xfId="0" applyFont="1" applyFill="1" applyBorder="1" applyAlignment="1">
      <alignment horizontal="left" vertical="center"/>
    </xf>
    <xf numFmtId="0" fontId="5" fillId="37" borderId="0" xfId="0" applyNumberFormat="1" applyFont="1" applyFill="1" applyBorder="1" applyAlignment="1">
      <alignment horizontal="center" vertical="center" shrinkToFit="1"/>
    </xf>
    <xf numFmtId="0" fontId="4" fillId="33" borderId="12" xfId="0" applyFont="1" applyFill="1" applyBorder="1" applyAlignment="1">
      <alignment horizontal="center"/>
    </xf>
    <xf numFmtId="0" fontId="60" fillId="0" borderId="0" xfId="0" applyNumberFormat="1" applyFont="1" applyFill="1" applyBorder="1" applyAlignment="1">
      <alignment horizontal="center" vertical="center" shrinkToFit="1"/>
    </xf>
    <xf numFmtId="0" fontId="4" fillId="34" borderId="19"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0" xfId="0" applyFont="1" applyFill="1" applyBorder="1" applyAlignment="1">
      <alignment vertical="top" wrapText="1"/>
    </xf>
    <xf numFmtId="0" fontId="4" fillId="33" borderId="19" xfId="0" applyFont="1" applyFill="1" applyBorder="1" applyAlignment="1">
      <alignment vertical="top" wrapText="1"/>
    </xf>
    <xf numFmtId="0" fontId="4" fillId="0" borderId="20" xfId="0" applyFont="1" applyFill="1" applyBorder="1" applyAlignment="1">
      <alignment horizontal="left" vertical="center" wrapText="1"/>
    </xf>
    <xf numFmtId="0" fontId="4" fillId="0" borderId="20" xfId="0" applyNumberFormat="1" applyFont="1" applyFill="1" applyBorder="1" applyAlignment="1">
      <alignment horizontal="center" vertical="center" shrinkToFit="1"/>
    </xf>
    <xf numFmtId="0" fontId="4" fillId="33" borderId="19" xfId="0" applyFont="1" applyFill="1" applyBorder="1" applyAlignment="1">
      <alignment horizontal="left" wrapText="1"/>
    </xf>
    <xf numFmtId="0" fontId="2" fillId="0" borderId="20" xfId="0" applyFont="1" applyFill="1" applyBorder="1" applyAlignment="1">
      <alignment horizontal="left" wrapText="1"/>
    </xf>
    <xf numFmtId="0" fontId="4" fillId="34" borderId="21" xfId="0" applyFont="1" applyFill="1" applyBorder="1" applyAlignment="1">
      <alignment horizontal="center" vertical="center" wrapText="1"/>
    </xf>
    <xf numFmtId="0" fontId="4" fillId="37" borderId="19" xfId="0" applyFont="1" applyFill="1" applyBorder="1" applyAlignment="1">
      <alignment vertical="top" wrapText="1"/>
    </xf>
    <xf numFmtId="0" fontId="4" fillId="37" borderId="19" xfId="0" applyFont="1" applyFill="1" applyBorder="1" applyAlignment="1">
      <alignment vertical="center"/>
    </xf>
    <xf numFmtId="0" fontId="4" fillId="35" borderId="20" xfId="0" applyFont="1" applyFill="1" applyBorder="1" applyAlignment="1">
      <alignment vertical="top" wrapText="1"/>
    </xf>
    <xf numFmtId="0" fontId="4" fillId="35" borderId="20" xfId="0" applyFont="1" applyFill="1" applyBorder="1" applyAlignment="1">
      <alignment horizontal="left" vertical="center" wrapText="1"/>
    </xf>
    <xf numFmtId="0" fontId="4" fillId="35" borderId="20" xfId="0" applyFont="1" applyFill="1" applyBorder="1" applyAlignment="1">
      <alignment horizontal="left" wrapText="1"/>
    </xf>
    <xf numFmtId="0" fontId="4" fillId="37" borderId="19" xfId="0" applyFont="1" applyFill="1" applyBorder="1" applyAlignment="1">
      <alignment horizontal="left" wrapText="1"/>
    </xf>
    <xf numFmtId="1" fontId="4" fillId="37" borderId="12" xfId="0" applyNumberFormat="1" applyFont="1" applyFill="1" applyBorder="1" applyAlignment="1">
      <alignment horizontal="center" vertical="center" shrinkToFit="1"/>
    </xf>
    <xf numFmtId="0" fontId="4" fillId="38" borderId="12" xfId="0" applyFont="1" applyFill="1" applyBorder="1" applyAlignment="1">
      <alignment horizontal="center" vertical="center"/>
    </xf>
    <xf numFmtId="0" fontId="4" fillId="38" borderId="12" xfId="0" applyFont="1" applyFill="1" applyBorder="1" applyAlignment="1">
      <alignment horizontal="left" vertical="center" wrapText="1"/>
    </xf>
    <xf numFmtId="0" fontId="4" fillId="38" borderId="12" xfId="0" applyNumberFormat="1" applyFont="1" applyFill="1" applyBorder="1" applyAlignment="1">
      <alignment horizontal="center" vertical="center" shrinkToFit="1"/>
    </xf>
    <xf numFmtId="0" fontId="4" fillId="38" borderId="13" xfId="0" applyNumberFormat="1" applyFont="1" applyFill="1" applyBorder="1" applyAlignment="1">
      <alignment horizontal="center" vertical="center" shrinkToFit="1"/>
    </xf>
    <xf numFmtId="0" fontId="4" fillId="38" borderId="15" xfId="0" applyFont="1" applyFill="1" applyBorder="1" applyAlignment="1">
      <alignment horizontal="left" vertical="center" wrapText="1"/>
    </xf>
    <xf numFmtId="0" fontId="4" fillId="38" borderId="15" xfId="0" applyFont="1" applyFill="1" applyBorder="1" applyAlignment="1">
      <alignment horizontal="center" vertical="center"/>
    </xf>
    <xf numFmtId="0" fontId="4" fillId="38" borderId="0" xfId="0" applyNumberFormat="1" applyFont="1" applyFill="1" applyBorder="1" applyAlignment="1">
      <alignment horizontal="center" vertical="center" shrinkToFit="1"/>
    </xf>
    <xf numFmtId="0" fontId="4" fillId="38" borderId="15" xfId="0" applyNumberFormat="1" applyFont="1" applyFill="1" applyBorder="1" applyAlignment="1">
      <alignment horizontal="center" vertical="center" shrinkToFit="1"/>
    </xf>
    <xf numFmtId="0" fontId="4" fillId="38" borderId="0" xfId="0" applyFont="1" applyFill="1" applyBorder="1" applyAlignment="1">
      <alignment vertical="top"/>
    </xf>
    <xf numFmtId="0" fontId="4" fillId="38" borderId="0" xfId="0" applyNumberFormat="1" applyFont="1" applyFill="1" applyBorder="1" applyAlignment="1">
      <alignment horizontal="left"/>
    </xf>
    <xf numFmtId="0" fontId="4" fillId="38" borderId="20" xfId="0" applyNumberFormat="1" applyFont="1" applyFill="1" applyBorder="1" applyAlignment="1">
      <alignment horizontal="left" vertical="center" wrapText="1"/>
    </xf>
    <xf numFmtId="0" fontId="4" fillId="38" borderId="20" xfId="0" applyFont="1" applyFill="1" applyBorder="1" applyAlignment="1">
      <alignment horizontal="left" vertical="center" wrapText="1"/>
    </xf>
    <xf numFmtId="0" fontId="4" fillId="38" borderId="0" xfId="0" applyFont="1" applyFill="1" applyBorder="1" applyAlignment="1">
      <alignment vertical="center"/>
    </xf>
    <xf numFmtId="0" fontId="4" fillId="38" borderId="12" xfId="0" applyFont="1" applyFill="1" applyBorder="1" applyAlignment="1">
      <alignment vertical="center"/>
    </xf>
    <xf numFmtId="0" fontId="4" fillId="38" borderId="17" xfId="0" applyFont="1" applyFill="1" applyBorder="1" applyAlignment="1">
      <alignment vertical="top"/>
    </xf>
    <xf numFmtId="0" fontId="4" fillId="38" borderId="10" xfId="0" applyNumberFormat="1" applyFont="1" applyFill="1" applyBorder="1" applyAlignment="1">
      <alignment horizontal="left"/>
    </xf>
    <xf numFmtId="0" fontId="4" fillId="38" borderId="13" xfId="0" applyFont="1" applyFill="1" applyBorder="1" applyAlignment="1">
      <alignment horizontal="center" vertical="center"/>
    </xf>
    <xf numFmtId="0" fontId="4" fillId="38" borderId="13" xfId="0" applyFont="1" applyFill="1" applyBorder="1" applyAlignment="1">
      <alignment horizontal="left" vertical="center" wrapText="1"/>
    </xf>
    <xf numFmtId="0" fontId="7" fillId="38" borderId="22" xfId="0" applyNumberFormat="1" applyFont="1" applyFill="1" applyBorder="1" applyAlignment="1">
      <alignment horizontal="left"/>
    </xf>
    <xf numFmtId="0" fontId="4" fillId="38" borderId="23" xfId="0" applyFont="1" applyFill="1" applyBorder="1" applyAlignment="1">
      <alignment horizontal="left" vertical="center" wrapText="1"/>
    </xf>
    <xf numFmtId="0" fontId="4" fillId="38" borderId="24" xfId="0" applyNumberFormat="1" applyFont="1" applyFill="1" applyBorder="1" applyAlignment="1">
      <alignment horizontal="left" vertical="center" wrapText="1"/>
    </xf>
    <xf numFmtId="0" fontId="4" fillId="38" borderId="22" xfId="0" applyNumberFormat="1" applyFont="1" applyFill="1" applyBorder="1" applyAlignment="1">
      <alignment horizontal="left"/>
    </xf>
    <xf numFmtId="0" fontId="4" fillId="37" borderId="12" xfId="0" applyFont="1" applyFill="1" applyBorder="1" applyAlignment="1">
      <alignment/>
    </xf>
    <xf numFmtId="0" fontId="4" fillId="36" borderId="20" xfId="0" applyFont="1" applyFill="1" applyBorder="1" applyAlignment="1">
      <alignment horizontal="left" vertical="center" wrapText="1"/>
    </xf>
    <xf numFmtId="0" fontId="15" fillId="34" borderId="1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center"/>
    </xf>
    <xf numFmtId="0" fontId="15" fillId="0" borderId="13" xfId="0" applyFont="1" applyFill="1" applyBorder="1" applyAlignment="1">
      <alignment horizontal="center" vertical="center"/>
    </xf>
    <xf numFmtId="0" fontId="15" fillId="37"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5" xfId="0" applyFont="1" applyFill="1" applyBorder="1" applyAlignment="1">
      <alignment horizontal="center"/>
    </xf>
    <xf numFmtId="0" fontId="15" fillId="0" borderId="13" xfId="0" applyFont="1" applyFill="1" applyBorder="1" applyAlignment="1">
      <alignment horizontal="center"/>
    </xf>
    <xf numFmtId="0" fontId="22" fillId="37" borderId="12" xfId="0" applyFont="1" applyFill="1" applyBorder="1" applyAlignment="1">
      <alignment horizontal="center" vertical="center"/>
    </xf>
    <xf numFmtId="0" fontId="22" fillId="37" borderId="15" xfId="0" applyFont="1" applyFill="1" applyBorder="1" applyAlignment="1">
      <alignment horizontal="center" vertical="center"/>
    </xf>
    <xf numFmtId="0" fontId="15" fillId="35" borderId="15" xfId="0" applyFont="1" applyFill="1" applyBorder="1" applyAlignment="1">
      <alignment horizontal="center"/>
    </xf>
    <xf numFmtId="0" fontId="15" fillId="35" borderId="13" xfId="0" applyFont="1" applyFill="1" applyBorder="1" applyAlignment="1">
      <alignment horizontal="center"/>
    </xf>
    <xf numFmtId="0" fontId="15" fillId="0" borderId="14" xfId="0" applyFont="1" applyFill="1" applyBorder="1" applyAlignment="1">
      <alignment horizontal="center" vertical="center"/>
    </xf>
    <xf numFmtId="0" fontId="15" fillId="37" borderId="12" xfId="0" applyFont="1" applyFill="1" applyBorder="1" applyAlignment="1">
      <alignment horizontal="center"/>
    </xf>
    <xf numFmtId="0" fontId="23" fillId="0" borderId="10" xfId="0" applyFont="1" applyFill="1" applyBorder="1" applyAlignment="1">
      <alignment horizontal="center"/>
    </xf>
    <xf numFmtId="0" fontId="4" fillId="39" borderId="20" xfId="0" applyFont="1" applyFill="1" applyBorder="1" applyAlignment="1">
      <alignment vertical="top" wrapText="1"/>
    </xf>
    <xf numFmtId="0" fontId="15" fillId="38" borderId="15" xfId="0" applyFont="1" applyFill="1" applyBorder="1" applyAlignment="1">
      <alignment horizontal="center" vertical="center"/>
    </xf>
    <xf numFmtId="0" fontId="15" fillId="38" borderId="12" xfId="0" applyFont="1" applyFill="1" applyBorder="1" applyAlignment="1">
      <alignment horizontal="center" vertical="center"/>
    </xf>
    <xf numFmtId="0" fontId="4" fillId="37" borderId="25" xfId="0" applyFont="1" applyFill="1" applyBorder="1" applyAlignment="1">
      <alignment horizontal="center"/>
    </xf>
    <xf numFmtId="0" fontId="4" fillId="35" borderId="15" xfId="0" applyFont="1" applyFill="1" applyBorder="1" applyAlignment="1">
      <alignment horizontal="center"/>
    </xf>
    <xf numFmtId="0" fontId="4" fillId="35" borderId="15" xfId="0" applyNumberFormat="1" applyFont="1" applyFill="1" applyBorder="1" applyAlignment="1">
      <alignment horizontal="center" shrinkToFit="1"/>
    </xf>
    <xf numFmtId="0" fontId="4" fillId="35" borderId="12" xfId="0" applyFont="1" applyFill="1" applyBorder="1" applyAlignment="1">
      <alignment horizontal="center" vertical="center"/>
    </xf>
    <xf numFmtId="0" fontId="4" fillId="35" borderId="12" xfId="0" applyFont="1" applyFill="1" applyBorder="1" applyAlignment="1">
      <alignment horizontal="center"/>
    </xf>
    <xf numFmtId="0" fontId="4" fillId="35" borderId="12" xfId="0" applyFont="1" applyFill="1" applyBorder="1" applyAlignment="1">
      <alignment horizontal="left" vertical="center"/>
    </xf>
    <xf numFmtId="0" fontId="4" fillId="35" borderId="12" xfId="0" applyNumberFormat="1" applyFont="1" applyFill="1" applyBorder="1" applyAlignment="1">
      <alignment horizontal="center" shrinkToFit="1"/>
    </xf>
    <xf numFmtId="0" fontId="4" fillId="35" borderId="12" xfId="0" applyFont="1" applyFill="1" applyBorder="1" applyAlignment="1">
      <alignment horizontal="left" vertical="center" wrapText="1"/>
    </xf>
    <xf numFmtId="0" fontId="4" fillId="35" borderId="12" xfId="0" applyFont="1" applyFill="1" applyBorder="1" applyAlignment="1">
      <alignment horizontal="left" wrapText="1"/>
    </xf>
    <xf numFmtId="0" fontId="4" fillId="35" borderId="12" xfId="0" applyNumberFormat="1" applyFont="1" applyFill="1" applyBorder="1" applyAlignment="1">
      <alignment horizontal="center" vertical="center" shrinkToFit="1"/>
    </xf>
    <xf numFmtId="0" fontId="4" fillId="35" borderId="12" xfId="0" applyFont="1" applyFill="1" applyBorder="1" applyAlignment="1">
      <alignment horizontal="center" vertical="center" shrinkToFit="1"/>
    </xf>
    <xf numFmtId="0" fontId="4" fillId="35" borderId="13" xfId="0" applyFont="1" applyFill="1" applyBorder="1" applyAlignment="1">
      <alignment horizontal="center"/>
    </xf>
    <xf numFmtId="0" fontId="4" fillId="35" borderId="13" xfId="0" applyFont="1" applyFill="1" applyBorder="1" applyAlignment="1">
      <alignment horizontal="center" vertical="center" shrinkToFit="1"/>
    </xf>
    <xf numFmtId="0" fontId="4" fillId="35" borderId="12" xfId="0" applyFont="1" applyFill="1" applyBorder="1" applyAlignment="1">
      <alignment horizontal="center" vertical="center" wrapText="1"/>
    </xf>
    <xf numFmtId="0" fontId="4" fillId="34" borderId="17" xfId="0" applyFont="1" applyFill="1" applyBorder="1" applyAlignment="1">
      <alignment horizontal="center" vertical="center" textRotation="90"/>
    </xf>
    <xf numFmtId="0" fontId="61" fillId="39" borderId="15" xfId="0" applyFont="1" applyFill="1" applyBorder="1" applyAlignment="1">
      <alignment horizontal="center"/>
    </xf>
    <xf numFmtId="0" fontId="62" fillId="39" borderId="13" xfId="0" applyNumberFormat="1" applyFont="1" applyFill="1" applyBorder="1" applyAlignment="1">
      <alignment horizontal="center" vertical="center" wrapText="1" shrinkToFit="1"/>
    </xf>
    <xf numFmtId="0" fontId="62" fillId="39" borderId="13" xfId="0" applyFont="1" applyFill="1" applyBorder="1" applyAlignment="1">
      <alignment horizontal="center" vertical="center"/>
    </xf>
    <xf numFmtId="0" fontId="61" fillId="39" borderId="15" xfId="0" applyFont="1" applyFill="1" applyBorder="1" applyAlignment="1">
      <alignment horizontal="center" vertical="center"/>
    </xf>
    <xf numFmtId="0" fontId="62" fillId="39" borderId="12" xfId="0" applyFont="1" applyFill="1" applyBorder="1" applyAlignment="1">
      <alignment horizontal="center"/>
    </xf>
    <xf numFmtId="0" fontId="62" fillId="39" borderId="15" xfId="0" applyFont="1" applyFill="1" applyBorder="1" applyAlignment="1">
      <alignment horizontal="center" vertical="center"/>
    </xf>
    <xf numFmtId="0" fontId="62" fillId="39" borderId="12" xfId="0" applyFont="1" applyFill="1" applyBorder="1" applyAlignment="1">
      <alignment horizontal="center" vertical="center"/>
    </xf>
    <xf numFmtId="0" fontId="62" fillId="39" borderId="15" xfId="0" applyFont="1" applyFill="1" applyBorder="1" applyAlignment="1">
      <alignment horizontal="center"/>
    </xf>
    <xf numFmtId="0" fontId="62" fillId="39" borderId="13" xfId="0" applyFont="1" applyFill="1" applyBorder="1" applyAlignment="1">
      <alignment horizontal="center"/>
    </xf>
    <xf numFmtId="0" fontId="62" fillId="39" borderId="15" xfId="0" applyFont="1" applyFill="1" applyBorder="1" applyAlignment="1">
      <alignment horizontal="center" vertical="center" wrapText="1"/>
    </xf>
    <xf numFmtId="0" fontId="62" fillId="36" borderId="12" xfId="0" applyFont="1" applyFill="1" applyBorder="1" applyAlignment="1">
      <alignment horizontal="center"/>
    </xf>
    <xf numFmtId="0" fontId="61" fillId="36" borderId="15" xfId="0" applyFont="1" applyFill="1" applyBorder="1" applyAlignment="1">
      <alignment horizontal="center" vertical="center"/>
    </xf>
    <xf numFmtId="0" fontId="4" fillId="0" borderId="25" xfId="0" applyFont="1" applyFill="1" applyBorder="1" applyAlignment="1">
      <alignment vertical="top" wrapText="1"/>
    </xf>
    <xf numFmtId="0" fontId="62" fillId="39" borderId="12" xfId="0" applyNumberFormat="1" applyFont="1" applyFill="1" applyBorder="1" applyAlignment="1">
      <alignment horizontal="center" vertical="center" wrapText="1" shrinkToFit="1"/>
    </xf>
    <xf numFmtId="0" fontId="4" fillId="0" borderId="12" xfId="0" applyFont="1" applyFill="1" applyBorder="1" applyAlignment="1">
      <alignment vertical="top"/>
    </xf>
    <xf numFmtId="0" fontId="4" fillId="0" borderId="12" xfId="0" applyFont="1" applyFill="1" applyBorder="1" applyAlignment="1">
      <alignment vertical="top" wrapText="1"/>
    </xf>
    <xf numFmtId="0" fontId="4" fillId="0" borderId="12" xfId="0" applyFont="1" applyFill="1" applyBorder="1" applyAlignment="1">
      <alignment vertical="center" wrapText="1"/>
    </xf>
    <xf numFmtId="0" fontId="4" fillId="0" borderId="12" xfId="0" applyNumberFormat="1" applyFont="1" applyFill="1" applyBorder="1" applyAlignment="1">
      <alignment vertical="top"/>
    </xf>
    <xf numFmtId="0" fontId="61" fillId="39" borderId="12" xfId="0" applyFont="1" applyFill="1" applyBorder="1" applyAlignment="1">
      <alignment horizontal="center" vertical="center"/>
    </xf>
    <xf numFmtId="0" fontId="62" fillId="39" borderId="12" xfId="0" applyFont="1" applyFill="1" applyBorder="1" applyAlignment="1">
      <alignment horizontal="center" vertical="center" wrapText="1"/>
    </xf>
    <xf numFmtId="0" fontId="7" fillId="0" borderId="12" xfId="0" applyNumberFormat="1" applyFont="1" applyFill="1" applyBorder="1" applyAlignment="1">
      <alignment horizontal="left"/>
    </xf>
    <xf numFmtId="0" fontId="4" fillId="0" borderId="12" xfId="0" applyFont="1" applyFill="1" applyBorder="1" applyAlignment="1">
      <alignment horizontal="left" wrapText="1"/>
    </xf>
    <xf numFmtId="0" fontId="8" fillId="0" borderId="26" xfId="0" applyFont="1" applyBorder="1" applyAlignment="1">
      <alignment horizontal="center" wrapText="1"/>
    </xf>
    <xf numFmtId="0" fontId="4" fillId="37" borderId="27" xfId="0" applyFont="1" applyFill="1" applyBorder="1" applyAlignment="1">
      <alignment horizontal="center"/>
    </xf>
    <xf numFmtId="0" fontId="4" fillId="37" borderId="25" xfId="0" applyFont="1" applyFill="1" applyBorder="1" applyAlignment="1">
      <alignment horizontal="center"/>
    </xf>
    <xf numFmtId="0" fontId="4" fillId="37" borderId="28"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4" fillId="33" borderId="12" xfId="0" applyFont="1" applyFill="1" applyBorder="1" applyAlignment="1">
      <alignment horizontal="center"/>
    </xf>
    <xf numFmtId="0" fontId="8" fillId="0" borderId="30" xfId="0" applyFont="1" applyBorder="1" applyAlignment="1">
      <alignment horizontal="center" wrapText="1"/>
    </xf>
    <xf numFmtId="0" fontId="8" fillId="0" borderId="23" xfId="0" applyFont="1" applyBorder="1" applyAlignment="1">
      <alignment horizont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xdr:row>
      <xdr:rowOff>0</xdr:rowOff>
    </xdr:from>
    <xdr:to>
      <xdr:col>37</xdr:col>
      <xdr:colOff>0</xdr:colOff>
      <xdr:row>3</xdr:row>
      <xdr:rowOff>0</xdr:rowOff>
    </xdr:to>
    <xdr:sp>
      <xdr:nvSpPr>
        <xdr:cNvPr id="1" name="Line 74"/>
        <xdr:cNvSpPr>
          <a:spLocks/>
        </xdr:cNvSpPr>
      </xdr:nvSpPr>
      <xdr:spPr>
        <a:xfrm>
          <a:off x="17059275" y="184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xdr:row>
      <xdr:rowOff>0</xdr:rowOff>
    </xdr:from>
    <xdr:to>
      <xdr:col>13</xdr:col>
      <xdr:colOff>0</xdr:colOff>
      <xdr:row>3</xdr:row>
      <xdr:rowOff>0</xdr:rowOff>
    </xdr:to>
    <xdr:sp>
      <xdr:nvSpPr>
        <xdr:cNvPr id="1" name="Line 74"/>
        <xdr:cNvSpPr>
          <a:spLocks/>
        </xdr:cNvSpPr>
      </xdr:nvSpPr>
      <xdr:spPr>
        <a:xfrm>
          <a:off x="984885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xdr:nvSpPr>
        <xdr:cNvPr id="1" name="Line 74"/>
        <xdr:cNvSpPr>
          <a:spLocks/>
        </xdr:cNvSpPr>
      </xdr:nvSpPr>
      <xdr:spPr>
        <a:xfrm>
          <a:off x="987742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13</xdr:col>
      <xdr:colOff>0</xdr:colOff>
      <xdr:row>2</xdr:row>
      <xdr:rowOff>0</xdr:rowOff>
    </xdr:from>
    <xdr:to>
      <xdr:col>13</xdr:col>
      <xdr:colOff>0</xdr:colOff>
      <xdr:row>2</xdr:row>
      <xdr:rowOff>0</xdr:rowOff>
    </xdr:to>
    <xdr:sp>
      <xdr:nvSpPr>
        <xdr:cNvPr id="2" name="Line 74"/>
        <xdr:cNvSpPr>
          <a:spLocks/>
        </xdr:cNvSpPr>
      </xdr:nvSpPr>
      <xdr:spPr>
        <a:xfrm>
          <a:off x="987742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C108"/>
  <sheetViews>
    <sheetView tabSelected="1" zoomScale="70" zoomScaleNormal="70" zoomScalePageLayoutView="0" workbookViewId="0" topLeftCell="A2">
      <pane ySplit="2" topLeftCell="A4" activePane="bottomLeft" state="frozen"/>
      <selection pane="topLeft" activeCell="A2" sqref="A2"/>
      <selection pane="bottomLeft" activeCell="A2" sqref="A2:AM2"/>
    </sheetView>
  </sheetViews>
  <sheetFormatPr defaultColWidth="9.125" defaultRowHeight="12.75"/>
  <cols>
    <col min="1" max="3" width="10.375" style="3" bestFit="1" customWidth="1"/>
    <col min="4" max="4" width="23.75390625" style="163" bestFit="1" customWidth="1"/>
    <col min="5" max="5" width="43.00390625" style="2" customWidth="1"/>
    <col min="6" max="6" width="3.25390625" style="6" customWidth="1"/>
    <col min="7" max="7" width="3.25390625" style="5" customWidth="1"/>
    <col min="8" max="8" width="3.25390625" style="7" customWidth="1"/>
    <col min="9" max="9" width="3.25390625" style="6" customWidth="1"/>
    <col min="10" max="10" width="3.25390625" style="5" customWidth="1"/>
    <col min="11" max="11" width="3.25390625" style="7" customWidth="1"/>
    <col min="12" max="12" width="3.25390625" style="6" customWidth="1"/>
    <col min="13" max="13" width="3.25390625" style="5" customWidth="1"/>
    <col min="14" max="14" width="3.25390625" style="7" customWidth="1"/>
    <col min="15" max="15" width="3.25390625" style="6" customWidth="1"/>
    <col min="16" max="16" width="3.25390625" style="5" customWidth="1"/>
    <col min="17" max="17" width="3.25390625" style="7" customWidth="1"/>
    <col min="18" max="18" width="3.25390625" style="6" customWidth="1"/>
    <col min="19" max="19" width="3.25390625" style="5" customWidth="1"/>
    <col min="20" max="20" width="3.25390625" style="7" customWidth="1"/>
    <col min="21" max="21" width="3.25390625" style="6" customWidth="1"/>
    <col min="22" max="22" width="3.25390625" style="5" customWidth="1"/>
    <col min="23" max="23" width="3.25390625" style="7" customWidth="1"/>
    <col min="24" max="24" width="3.25390625" style="6" customWidth="1"/>
    <col min="25" max="25" width="3.25390625" style="5" customWidth="1"/>
    <col min="26" max="26" width="3.25390625" style="7" customWidth="1"/>
    <col min="27" max="27" width="3.25390625" style="6" customWidth="1"/>
    <col min="28" max="28" width="3.25390625" style="5" customWidth="1"/>
    <col min="29" max="29" width="3.25390625" style="7" customWidth="1"/>
    <col min="30" max="30" width="6.00390625" style="6" customWidth="1"/>
    <col min="31" max="31" width="6.00390625" style="5" customWidth="1"/>
    <col min="32" max="32" width="6.00390625" style="7" customWidth="1"/>
    <col min="33" max="33" width="6.00390625" style="6" customWidth="1"/>
    <col min="34" max="34" width="6.00390625" style="5" customWidth="1"/>
    <col min="35" max="35" width="6.00390625" style="7" customWidth="1"/>
    <col min="36" max="36" width="6.00390625" style="6" customWidth="1"/>
    <col min="37" max="37" width="6.00390625" style="8" customWidth="1"/>
    <col min="38" max="38" width="17.375" style="9" bestFit="1" customWidth="1"/>
    <col min="39" max="39" width="28.875" style="93" bestFit="1" customWidth="1"/>
    <col min="40" max="16384" width="9.125" style="1" customWidth="1"/>
  </cols>
  <sheetData>
    <row r="1" spans="1:39" ht="4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row>
    <row r="2" spans="1:39" ht="45">
      <c r="A2" s="210" t="s">
        <v>251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1"/>
    </row>
    <row r="3" spans="1:39" s="18" customFormat="1" ht="55.5">
      <c r="A3" s="59" t="s">
        <v>38</v>
      </c>
      <c r="B3" s="59" t="s">
        <v>51</v>
      </c>
      <c r="C3" s="181" t="s">
        <v>266</v>
      </c>
      <c r="D3" s="149" t="s">
        <v>88</v>
      </c>
      <c r="E3" s="61" t="s">
        <v>254</v>
      </c>
      <c r="F3" s="62" t="s">
        <v>14</v>
      </c>
      <c r="G3" s="63" t="s">
        <v>15</v>
      </c>
      <c r="H3" s="64" t="s">
        <v>16</v>
      </c>
      <c r="I3" s="62" t="s">
        <v>17</v>
      </c>
      <c r="J3" s="63" t="s">
        <v>18</v>
      </c>
      <c r="K3" s="64" t="s">
        <v>19</v>
      </c>
      <c r="L3" s="62" t="s">
        <v>20</v>
      </c>
      <c r="M3" s="63" t="s">
        <v>21</v>
      </c>
      <c r="N3" s="64" t="s">
        <v>22</v>
      </c>
      <c r="O3" s="62" t="s">
        <v>23</v>
      </c>
      <c r="P3" s="63" t="s">
        <v>24</v>
      </c>
      <c r="Q3" s="64" t="s">
        <v>25</v>
      </c>
      <c r="R3" s="62" t="s">
        <v>26</v>
      </c>
      <c r="S3" s="63" t="s">
        <v>27</v>
      </c>
      <c r="T3" s="64" t="s">
        <v>28</v>
      </c>
      <c r="U3" s="62" t="s">
        <v>29</v>
      </c>
      <c r="V3" s="63" t="s">
        <v>30</v>
      </c>
      <c r="W3" s="64" t="s">
        <v>31</v>
      </c>
      <c r="X3" s="62" t="s">
        <v>32</v>
      </c>
      <c r="Y3" s="63" t="s">
        <v>33</v>
      </c>
      <c r="Z3" s="64" t="s">
        <v>34</v>
      </c>
      <c r="AA3" s="62" t="s">
        <v>35</v>
      </c>
      <c r="AB3" s="63" t="s">
        <v>36</v>
      </c>
      <c r="AC3" s="64" t="s">
        <v>37</v>
      </c>
      <c r="AD3" s="65" t="s">
        <v>58</v>
      </c>
      <c r="AE3" s="65" t="s">
        <v>59</v>
      </c>
      <c r="AF3" s="65" t="s">
        <v>68</v>
      </c>
      <c r="AG3" s="62" t="s">
        <v>60</v>
      </c>
      <c r="AH3" s="63" t="s">
        <v>61</v>
      </c>
      <c r="AI3" s="64" t="s">
        <v>57</v>
      </c>
      <c r="AJ3" s="65" t="s">
        <v>39</v>
      </c>
      <c r="AK3" s="66" t="s">
        <v>40</v>
      </c>
      <c r="AL3" s="67" t="s">
        <v>106</v>
      </c>
      <c r="AM3" s="117" t="s">
        <v>240</v>
      </c>
    </row>
    <row r="4" spans="1:39" s="16" customFormat="1" ht="12.75">
      <c r="A4" s="24" t="s">
        <v>72</v>
      </c>
      <c r="B4" s="24">
        <v>1</v>
      </c>
      <c r="C4" s="24"/>
      <c r="D4" s="150" t="s">
        <v>90</v>
      </c>
      <c r="E4" s="15" t="s">
        <v>146</v>
      </c>
      <c r="F4" s="14">
        <v>2</v>
      </c>
      <c r="G4" s="14">
        <v>0</v>
      </c>
      <c r="H4" s="14">
        <v>2</v>
      </c>
      <c r="I4" s="14"/>
      <c r="J4" s="14"/>
      <c r="K4" s="14"/>
      <c r="L4" s="14"/>
      <c r="M4" s="14"/>
      <c r="N4" s="14"/>
      <c r="O4" s="14"/>
      <c r="P4" s="14"/>
      <c r="Q4" s="14"/>
      <c r="R4" s="14"/>
      <c r="S4" s="14"/>
      <c r="T4" s="14"/>
      <c r="U4" s="14"/>
      <c r="V4" s="14"/>
      <c r="W4" s="14"/>
      <c r="X4" s="14"/>
      <c r="Y4" s="14"/>
      <c r="Z4" s="14"/>
      <c r="AA4" s="14"/>
      <c r="AB4" s="14"/>
      <c r="AC4" s="14"/>
      <c r="AD4" s="22">
        <f aca="true" t="shared" si="0" ref="AD4:AE11">F4+I4+L4+O4+R4+U4+X4+AA4</f>
        <v>2</v>
      </c>
      <c r="AE4" s="22">
        <f t="shared" si="0"/>
        <v>0</v>
      </c>
      <c r="AF4" s="22">
        <v>15</v>
      </c>
      <c r="AG4" s="22">
        <f aca="true" t="shared" si="1" ref="AG4:AG11">AD4*AF4</f>
        <v>30</v>
      </c>
      <c r="AH4" s="22">
        <f aca="true" t="shared" si="2" ref="AH4:AH11">AE4*AF4</f>
        <v>0</v>
      </c>
      <c r="AI4" s="22">
        <f aca="true" t="shared" si="3" ref="AI4:AI11">SUM(AG4:AH4)</f>
        <v>30</v>
      </c>
      <c r="AJ4" s="22">
        <f aca="true" t="shared" si="4" ref="AJ4:AJ11">AC4+Z4+W4+T4+Q4+N4+K4+H4</f>
        <v>2</v>
      </c>
      <c r="AK4" s="22" t="s">
        <v>73</v>
      </c>
      <c r="AL4" s="13"/>
      <c r="AM4" s="110"/>
    </row>
    <row r="5" spans="1:39" s="16" customFormat="1" ht="12.75">
      <c r="A5" s="24" t="s">
        <v>72</v>
      </c>
      <c r="B5" s="24">
        <v>1</v>
      </c>
      <c r="C5" s="24"/>
      <c r="D5" s="150" t="s">
        <v>94</v>
      </c>
      <c r="E5" s="15" t="s">
        <v>95</v>
      </c>
      <c r="F5" s="14">
        <v>2</v>
      </c>
      <c r="G5" s="14">
        <v>0</v>
      </c>
      <c r="H5" s="14">
        <v>2</v>
      </c>
      <c r="I5" s="14"/>
      <c r="J5" s="14"/>
      <c r="K5" s="14"/>
      <c r="L5" s="14"/>
      <c r="M5" s="14"/>
      <c r="N5" s="14"/>
      <c r="O5" s="14"/>
      <c r="P5" s="14"/>
      <c r="Q5" s="14"/>
      <c r="R5" s="14"/>
      <c r="S5" s="14"/>
      <c r="T5" s="14"/>
      <c r="U5" s="14"/>
      <c r="V5" s="14"/>
      <c r="W5" s="14"/>
      <c r="X5" s="14"/>
      <c r="Y5" s="14"/>
      <c r="Z5" s="14"/>
      <c r="AA5" s="14"/>
      <c r="AB5" s="14"/>
      <c r="AC5" s="14"/>
      <c r="AD5" s="22">
        <f t="shared" si="0"/>
        <v>2</v>
      </c>
      <c r="AE5" s="22">
        <f t="shared" si="0"/>
        <v>0</v>
      </c>
      <c r="AF5" s="22">
        <v>15</v>
      </c>
      <c r="AG5" s="22">
        <f t="shared" si="1"/>
        <v>30</v>
      </c>
      <c r="AH5" s="22">
        <f t="shared" si="2"/>
        <v>0</v>
      </c>
      <c r="AI5" s="22">
        <f t="shared" si="3"/>
        <v>30</v>
      </c>
      <c r="AJ5" s="22">
        <f t="shared" si="4"/>
        <v>2</v>
      </c>
      <c r="AK5" s="22" t="s">
        <v>73</v>
      </c>
      <c r="AL5" s="30"/>
      <c r="AM5" s="111"/>
    </row>
    <row r="6" spans="1:39" s="16" customFormat="1" ht="12.75">
      <c r="A6" s="24" t="s">
        <v>72</v>
      </c>
      <c r="B6" s="24">
        <v>1</v>
      </c>
      <c r="C6" s="24"/>
      <c r="D6" s="151" t="s">
        <v>165</v>
      </c>
      <c r="E6" s="15" t="s">
        <v>145</v>
      </c>
      <c r="F6" s="14">
        <v>0</v>
      </c>
      <c r="G6" s="14">
        <v>2</v>
      </c>
      <c r="H6" s="14">
        <v>2</v>
      </c>
      <c r="I6" s="14"/>
      <c r="J6" s="14"/>
      <c r="K6" s="14"/>
      <c r="L6" s="14"/>
      <c r="M6" s="14"/>
      <c r="N6" s="14"/>
      <c r="O6" s="14"/>
      <c r="P6" s="14"/>
      <c r="Q6" s="14"/>
      <c r="R6" s="14"/>
      <c r="S6" s="14"/>
      <c r="T6" s="14"/>
      <c r="U6" s="14"/>
      <c r="V6" s="14"/>
      <c r="W6" s="14"/>
      <c r="X6" s="14"/>
      <c r="Y6" s="14"/>
      <c r="Z6" s="14"/>
      <c r="AA6" s="14"/>
      <c r="AB6" s="14"/>
      <c r="AC6" s="14"/>
      <c r="AD6" s="22">
        <f t="shared" si="0"/>
        <v>0</v>
      </c>
      <c r="AE6" s="22">
        <f t="shared" si="0"/>
        <v>2</v>
      </c>
      <c r="AF6" s="22">
        <v>15</v>
      </c>
      <c r="AG6" s="22">
        <f t="shared" si="1"/>
        <v>0</v>
      </c>
      <c r="AH6" s="22">
        <f t="shared" si="2"/>
        <v>30</v>
      </c>
      <c r="AI6" s="22">
        <f t="shared" si="3"/>
        <v>30</v>
      </c>
      <c r="AJ6" s="22">
        <f t="shared" si="4"/>
        <v>2</v>
      </c>
      <c r="AK6" s="22" t="s">
        <v>13</v>
      </c>
      <c r="AL6" s="31"/>
      <c r="AM6" s="111"/>
    </row>
    <row r="7" spans="1:39" s="16" customFormat="1" ht="12.75">
      <c r="A7" s="24" t="s">
        <v>75</v>
      </c>
      <c r="B7" s="24">
        <v>6</v>
      </c>
      <c r="C7" s="24"/>
      <c r="D7" s="150" t="s">
        <v>222</v>
      </c>
      <c r="E7" s="15" t="s">
        <v>144</v>
      </c>
      <c r="F7" s="14"/>
      <c r="G7" s="14"/>
      <c r="H7" s="14"/>
      <c r="I7" s="14"/>
      <c r="J7" s="14"/>
      <c r="K7" s="14"/>
      <c r="L7" s="14"/>
      <c r="M7" s="14"/>
      <c r="N7" s="14"/>
      <c r="O7" s="14"/>
      <c r="P7" s="14"/>
      <c r="Q7" s="14"/>
      <c r="R7" s="14"/>
      <c r="S7" s="14"/>
      <c r="T7" s="14"/>
      <c r="U7" s="14">
        <v>2</v>
      </c>
      <c r="V7" s="14">
        <v>0</v>
      </c>
      <c r="W7" s="14">
        <v>2</v>
      </c>
      <c r="X7" s="14"/>
      <c r="Y7" s="14"/>
      <c r="Z7" s="14"/>
      <c r="AA7" s="14"/>
      <c r="AB7" s="14"/>
      <c r="AC7" s="14"/>
      <c r="AD7" s="22">
        <f t="shared" si="0"/>
        <v>2</v>
      </c>
      <c r="AE7" s="22">
        <f t="shared" si="0"/>
        <v>0</v>
      </c>
      <c r="AF7" s="22">
        <v>15</v>
      </c>
      <c r="AG7" s="22">
        <f t="shared" si="1"/>
        <v>30</v>
      </c>
      <c r="AH7" s="22">
        <f t="shared" si="2"/>
        <v>0</v>
      </c>
      <c r="AI7" s="22">
        <f t="shared" si="3"/>
        <v>30</v>
      </c>
      <c r="AJ7" s="22">
        <f t="shared" si="4"/>
        <v>2</v>
      </c>
      <c r="AK7" s="22" t="s">
        <v>13</v>
      </c>
      <c r="AL7" s="30"/>
      <c r="AM7" s="111"/>
    </row>
    <row r="8" spans="1:39" s="16" customFormat="1" ht="12.75">
      <c r="A8" s="32" t="s">
        <v>75</v>
      </c>
      <c r="B8" s="32">
        <v>6</v>
      </c>
      <c r="C8" s="32"/>
      <c r="D8" s="151" t="s">
        <v>166</v>
      </c>
      <c r="E8" s="21" t="s">
        <v>162</v>
      </c>
      <c r="F8" s="14"/>
      <c r="G8" s="14"/>
      <c r="H8" s="14"/>
      <c r="I8" s="14"/>
      <c r="J8" s="14"/>
      <c r="K8" s="14"/>
      <c r="L8" s="14"/>
      <c r="M8" s="14"/>
      <c r="N8" s="14"/>
      <c r="O8" s="14"/>
      <c r="P8" s="14"/>
      <c r="Q8" s="14"/>
      <c r="R8" s="14"/>
      <c r="S8" s="14"/>
      <c r="T8" s="14"/>
      <c r="U8" s="14">
        <v>2</v>
      </c>
      <c r="V8" s="14">
        <v>0</v>
      </c>
      <c r="W8" s="14">
        <v>2</v>
      </c>
      <c r="X8" s="14"/>
      <c r="Y8" s="14"/>
      <c r="Z8" s="14"/>
      <c r="AA8" s="14"/>
      <c r="AB8" s="14"/>
      <c r="AC8" s="14"/>
      <c r="AD8" s="22">
        <f t="shared" si="0"/>
        <v>2</v>
      </c>
      <c r="AE8" s="22">
        <f t="shared" si="0"/>
        <v>0</v>
      </c>
      <c r="AF8" s="38">
        <v>15</v>
      </c>
      <c r="AG8" s="22">
        <f t="shared" si="1"/>
        <v>30</v>
      </c>
      <c r="AH8" s="22">
        <f t="shared" si="2"/>
        <v>0</v>
      </c>
      <c r="AI8" s="22">
        <f t="shared" si="3"/>
        <v>30</v>
      </c>
      <c r="AJ8" s="22">
        <f t="shared" si="4"/>
        <v>2</v>
      </c>
      <c r="AK8" s="38" t="s">
        <v>73</v>
      </c>
      <c r="AL8" s="30"/>
      <c r="AM8" s="111"/>
    </row>
    <row r="9" spans="1:39" s="16" customFormat="1" ht="12.75">
      <c r="A9" s="24" t="s">
        <v>76</v>
      </c>
      <c r="B9" s="24">
        <v>7</v>
      </c>
      <c r="C9" s="24"/>
      <c r="D9" s="151" t="s">
        <v>164</v>
      </c>
      <c r="E9" s="21" t="s">
        <v>108</v>
      </c>
      <c r="F9" s="17"/>
      <c r="G9" s="17"/>
      <c r="H9" s="17"/>
      <c r="I9" s="17"/>
      <c r="J9" s="17"/>
      <c r="K9" s="17"/>
      <c r="L9" s="17"/>
      <c r="M9" s="17"/>
      <c r="N9" s="17"/>
      <c r="O9" s="17"/>
      <c r="P9" s="17"/>
      <c r="Q9" s="17"/>
      <c r="R9" s="17"/>
      <c r="S9" s="17"/>
      <c r="T9" s="17"/>
      <c r="U9" s="17"/>
      <c r="V9" s="17"/>
      <c r="W9" s="17"/>
      <c r="X9" s="17">
        <v>2</v>
      </c>
      <c r="Y9" s="17">
        <v>1</v>
      </c>
      <c r="Z9" s="17">
        <v>3</v>
      </c>
      <c r="AA9" s="17"/>
      <c r="AB9" s="17"/>
      <c r="AC9" s="17"/>
      <c r="AD9" s="22">
        <f t="shared" si="0"/>
        <v>2</v>
      </c>
      <c r="AE9" s="22">
        <f t="shared" si="0"/>
        <v>1</v>
      </c>
      <c r="AF9" s="22">
        <v>15</v>
      </c>
      <c r="AG9" s="22">
        <f t="shared" si="1"/>
        <v>30</v>
      </c>
      <c r="AH9" s="22">
        <f t="shared" si="2"/>
        <v>15</v>
      </c>
      <c r="AI9" s="22">
        <f t="shared" si="3"/>
        <v>45</v>
      </c>
      <c r="AJ9" s="22">
        <f t="shared" si="4"/>
        <v>3</v>
      </c>
      <c r="AK9" s="22" t="s">
        <v>13</v>
      </c>
      <c r="AL9" s="30"/>
      <c r="AM9" s="111"/>
    </row>
    <row r="10" spans="1:39" s="16" customFormat="1" ht="12.75">
      <c r="A10" s="24" t="s">
        <v>76</v>
      </c>
      <c r="B10" s="24">
        <v>7</v>
      </c>
      <c r="C10" s="24"/>
      <c r="D10" s="150" t="s">
        <v>109</v>
      </c>
      <c r="E10" s="15" t="s">
        <v>107</v>
      </c>
      <c r="F10" s="14"/>
      <c r="G10" s="14"/>
      <c r="H10" s="14"/>
      <c r="I10" s="14"/>
      <c r="J10" s="14"/>
      <c r="K10" s="14"/>
      <c r="L10" s="14"/>
      <c r="M10" s="14"/>
      <c r="N10" s="14"/>
      <c r="O10" s="14"/>
      <c r="P10" s="14"/>
      <c r="Q10" s="14"/>
      <c r="R10" s="14"/>
      <c r="S10" s="14"/>
      <c r="T10" s="14"/>
      <c r="U10" s="14"/>
      <c r="V10" s="14"/>
      <c r="W10" s="14"/>
      <c r="X10" s="14">
        <v>2</v>
      </c>
      <c r="Y10" s="14">
        <v>0</v>
      </c>
      <c r="Z10" s="14">
        <v>2</v>
      </c>
      <c r="AA10" s="14"/>
      <c r="AB10" s="14"/>
      <c r="AC10" s="14"/>
      <c r="AD10" s="22">
        <f t="shared" si="0"/>
        <v>2</v>
      </c>
      <c r="AE10" s="22">
        <f t="shared" si="0"/>
        <v>0</v>
      </c>
      <c r="AF10" s="22">
        <v>15</v>
      </c>
      <c r="AG10" s="22">
        <f t="shared" si="1"/>
        <v>30</v>
      </c>
      <c r="AH10" s="22">
        <f t="shared" si="2"/>
        <v>0</v>
      </c>
      <c r="AI10" s="22">
        <f t="shared" si="3"/>
        <v>30</v>
      </c>
      <c r="AJ10" s="22">
        <f t="shared" si="4"/>
        <v>2</v>
      </c>
      <c r="AK10" s="22" t="s">
        <v>73</v>
      </c>
      <c r="AL10" s="31"/>
      <c r="AM10" s="111"/>
    </row>
    <row r="11" spans="1:39" s="16" customFormat="1" ht="12.75">
      <c r="A11" s="43" t="s">
        <v>76</v>
      </c>
      <c r="B11" s="43">
        <v>8</v>
      </c>
      <c r="C11" s="43"/>
      <c r="D11" s="152" t="s">
        <v>223</v>
      </c>
      <c r="E11" s="44" t="s">
        <v>110</v>
      </c>
      <c r="F11" s="14"/>
      <c r="G11" s="14"/>
      <c r="H11" s="14"/>
      <c r="I11" s="14"/>
      <c r="J11" s="14"/>
      <c r="K11" s="14"/>
      <c r="L11" s="14"/>
      <c r="M11" s="14"/>
      <c r="N11" s="14"/>
      <c r="O11" s="14"/>
      <c r="P11" s="14"/>
      <c r="Q11" s="14"/>
      <c r="R11" s="14"/>
      <c r="S11" s="14"/>
      <c r="T11" s="14"/>
      <c r="U11" s="14"/>
      <c r="V11" s="14"/>
      <c r="W11" s="14"/>
      <c r="X11" s="14"/>
      <c r="Y11" s="14"/>
      <c r="Z11" s="14"/>
      <c r="AA11" s="14">
        <v>2</v>
      </c>
      <c r="AB11" s="14">
        <v>0</v>
      </c>
      <c r="AC11" s="14">
        <v>2</v>
      </c>
      <c r="AD11" s="25">
        <f t="shared" si="0"/>
        <v>2</v>
      </c>
      <c r="AE11" s="25">
        <f t="shared" si="0"/>
        <v>0</v>
      </c>
      <c r="AF11" s="25">
        <v>15</v>
      </c>
      <c r="AG11" s="25">
        <f t="shared" si="1"/>
        <v>30</v>
      </c>
      <c r="AH11" s="25">
        <f t="shared" si="2"/>
        <v>0</v>
      </c>
      <c r="AI11" s="25">
        <f t="shared" si="3"/>
        <v>30</v>
      </c>
      <c r="AJ11" s="25">
        <f t="shared" si="4"/>
        <v>2</v>
      </c>
      <c r="AK11" s="25" t="s">
        <v>73</v>
      </c>
      <c r="AL11" s="31"/>
      <c r="AM11" s="111"/>
    </row>
    <row r="12" spans="1:81" s="10" customFormat="1" ht="12.75">
      <c r="A12" s="87"/>
      <c r="B12" s="87"/>
      <c r="C12" s="87"/>
      <c r="D12" s="153"/>
      <c r="E12" s="88" t="s">
        <v>225</v>
      </c>
      <c r="F12" s="89">
        <f>SUM(F4:F11)</f>
        <v>4</v>
      </c>
      <c r="G12" s="89">
        <f aca="true" t="shared" si="5" ref="G12:AC12">SUM(G4:G11)</f>
        <v>2</v>
      </c>
      <c r="H12" s="89">
        <f t="shared" si="5"/>
        <v>6</v>
      </c>
      <c r="I12" s="89">
        <f t="shared" si="5"/>
        <v>0</v>
      </c>
      <c r="J12" s="89">
        <f t="shared" si="5"/>
        <v>0</v>
      </c>
      <c r="K12" s="89">
        <f t="shared" si="5"/>
        <v>0</v>
      </c>
      <c r="L12" s="89">
        <f t="shared" si="5"/>
        <v>0</v>
      </c>
      <c r="M12" s="89">
        <f t="shared" si="5"/>
        <v>0</v>
      </c>
      <c r="N12" s="89">
        <f t="shared" si="5"/>
        <v>0</v>
      </c>
      <c r="O12" s="89">
        <f t="shared" si="5"/>
        <v>0</v>
      </c>
      <c r="P12" s="89">
        <f t="shared" si="5"/>
        <v>0</v>
      </c>
      <c r="Q12" s="89">
        <f t="shared" si="5"/>
        <v>0</v>
      </c>
      <c r="R12" s="89">
        <f t="shared" si="5"/>
        <v>0</v>
      </c>
      <c r="S12" s="89">
        <f t="shared" si="5"/>
        <v>0</v>
      </c>
      <c r="T12" s="89">
        <f t="shared" si="5"/>
        <v>0</v>
      </c>
      <c r="U12" s="89">
        <f t="shared" si="5"/>
        <v>4</v>
      </c>
      <c r="V12" s="89">
        <f t="shared" si="5"/>
        <v>0</v>
      </c>
      <c r="W12" s="89">
        <f t="shared" si="5"/>
        <v>4</v>
      </c>
      <c r="X12" s="89">
        <f t="shared" si="5"/>
        <v>4</v>
      </c>
      <c r="Y12" s="89">
        <f t="shared" si="5"/>
        <v>1</v>
      </c>
      <c r="Z12" s="89">
        <f t="shared" si="5"/>
        <v>5</v>
      </c>
      <c r="AA12" s="89">
        <f t="shared" si="5"/>
        <v>2</v>
      </c>
      <c r="AB12" s="89">
        <f t="shared" si="5"/>
        <v>0</v>
      </c>
      <c r="AC12" s="89">
        <f t="shared" si="5"/>
        <v>2</v>
      </c>
      <c r="AD12" s="89">
        <f>SUM(AD4:AD11)</f>
        <v>14</v>
      </c>
      <c r="AE12" s="89">
        <f>SUM(AE4:AE11)</f>
        <v>3</v>
      </c>
      <c r="AF12" s="89" t="s">
        <v>55</v>
      </c>
      <c r="AG12" s="89">
        <f>SUM(AG4:AG11)</f>
        <v>210</v>
      </c>
      <c r="AH12" s="89">
        <f>SUM(AH4:AH11)</f>
        <v>45</v>
      </c>
      <c r="AI12" s="89">
        <f>SUM(AI4:AI11)</f>
        <v>255</v>
      </c>
      <c r="AJ12" s="89">
        <f>SUM(AJ4:AJ11)</f>
        <v>17</v>
      </c>
      <c r="AK12" s="89"/>
      <c r="AL12" s="90"/>
      <c r="AM12" s="118"/>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row>
    <row r="13" spans="1:39" s="16" customFormat="1" ht="12.75">
      <c r="A13" s="45" t="s">
        <v>72</v>
      </c>
      <c r="B13" s="45">
        <v>1</v>
      </c>
      <c r="C13" s="45"/>
      <c r="D13" s="154" t="s">
        <v>99</v>
      </c>
      <c r="E13" s="46" t="s">
        <v>96</v>
      </c>
      <c r="F13" s="14">
        <v>1</v>
      </c>
      <c r="G13" s="14">
        <v>1</v>
      </c>
      <c r="H13" s="14">
        <v>2</v>
      </c>
      <c r="I13" s="14"/>
      <c r="J13" s="14"/>
      <c r="K13" s="14"/>
      <c r="L13" s="14"/>
      <c r="M13" s="14"/>
      <c r="N13" s="14"/>
      <c r="O13" s="14"/>
      <c r="P13" s="14"/>
      <c r="Q13" s="14"/>
      <c r="R13" s="14"/>
      <c r="S13" s="14"/>
      <c r="T13" s="14"/>
      <c r="U13" s="14"/>
      <c r="V13" s="14"/>
      <c r="W13" s="14"/>
      <c r="X13" s="14"/>
      <c r="Y13" s="14"/>
      <c r="Z13" s="14"/>
      <c r="AA13" s="14"/>
      <c r="AB13" s="14"/>
      <c r="AC13" s="14"/>
      <c r="AD13" s="47">
        <f aca="true" t="shared" si="6" ref="AD13:AE17">F13+I13+L13+O13+R13+U13+X13+AA13</f>
        <v>1</v>
      </c>
      <c r="AE13" s="47">
        <f t="shared" si="6"/>
        <v>1</v>
      </c>
      <c r="AF13" s="47">
        <v>15</v>
      </c>
      <c r="AG13" s="47">
        <f>AD13*AF13</f>
        <v>15</v>
      </c>
      <c r="AH13" s="47">
        <f>AE13*AF13</f>
        <v>15</v>
      </c>
      <c r="AI13" s="47">
        <f>SUM(AG13:AH13)</f>
        <v>30</v>
      </c>
      <c r="AJ13" s="47">
        <f>AC13+Z13+W13+T13+Q13+N13+K13+H13</f>
        <v>2</v>
      </c>
      <c r="AK13" s="47" t="s">
        <v>73</v>
      </c>
      <c r="AL13" s="30"/>
      <c r="AM13" s="111"/>
    </row>
    <row r="14" spans="1:39" s="16" customFormat="1" ht="12.75">
      <c r="A14" s="24" t="s">
        <v>72</v>
      </c>
      <c r="B14" s="24">
        <v>2</v>
      </c>
      <c r="C14" s="24"/>
      <c r="D14" s="150" t="s">
        <v>97</v>
      </c>
      <c r="E14" s="15" t="s">
        <v>98</v>
      </c>
      <c r="F14" s="14"/>
      <c r="G14" s="14"/>
      <c r="H14" s="14"/>
      <c r="I14" s="14">
        <v>2</v>
      </c>
      <c r="J14" s="14">
        <v>1</v>
      </c>
      <c r="K14" s="14">
        <v>3</v>
      </c>
      <c r="L14" s="14"/>
      <c r="M14" s="14"/>
      <c r="N14" s="14"/>
      <c r="O14" s="14"/>
      <c r="P14" s="14"/>
      <c r="Q14" s="14"/>
      <c r="R14" s="14"/>
      <c r="S14" s="14"/>
      <c r="T14" s="14"/>
      <c r="U14" s="14"/>
      <c r="V14" s="14"/>
      <c r="W14" s="14"/>
      <c r="X14" s="14"/>
      <c r="Y14" s="14"/>
      <c r="Z14" s="14"/>
      <c r="AA14" s="14"/>
      <c r="AB14" s="14"/>
      <c r="AC14" s="14"/>
      <c r="AD14" s="22">
        <f t="shared" si="6"/>
        <v>2</v>
      </c>
      <c r="AE14" s="22">
        <f t="shared" si="6"/>
        <v>1</v>
      </c>
      <c r="AF14" s="22">
        <v>15</v>
      </c>
      <c r="AG14" s="22">
        <f>AD14*AF14</f>
        <v>30</v>
      </c>
      <c r="AH14" s="22">
        <f>AE14*AF14</f>
        <v>15</v>
      </c>
      <c r="AI14" s="22">
        <f>SUM(AG14:AH14)</f>
        <v>45</v>
      </c>
      <c r="AJ14" s="22">
        <f>AC14+Z14+W14+T14+Q14+N14+K14+H14</f>
        <v>3</v>
      </c>
      <c r="AK14" s="22" t="s">
        <v>73</v>
      </c>
      <c r="AL14" s="12" t="s">
        <v>99</v>
      </c>
      <c r="AM14" s="113" t="s">
        <v>96</v>
      </c>
    </row>
    <row r="15" spans="1:39" s="16" customFormat="1" ht="12.75">
      <c r="A15" s="24" t="s">
        <v>74</v>
      </c>
      <c r="B15" s="24">
        <v>3</v>
      </c>
      <c r="C15" s="24"/>
      <c r="D15" s="150" t="s">
        <v>82</v>
      </c>
      <c r="E15" s="15" t="s">
        <v>71</v>
      </c>
      <c r="F15" s="14"/>
      <c r="G15" s="14"/>
      <c r="H15" s="14"/>
      <c r="I15" s="14"/>
      <c r="J15" s="14"/>
      <c r="K15" s="14"/>
      <c r="L15" s="14">
        <v>2</v>
      </c>
      <c r="M15" s="14">
        <v>1</v>
      </c>
      <c r="N15" s="14">
        <v>3</v>
      </c>
      <c r="O15" s="14"/>
      <c r="P15" s="14"/>
      <c r="Q15" s="14"/>
      <c r="R15" s="14"/>
      <c r="S15" s="14"/>
      <c r="T15" s="14"/>
      <c r="U15" s="14"/>
      <c r="V15" s="14"/>
      <c r="W15" s="14"/>
      <c r="X15" s="14"/>
      <c r="Y15" s="14"/>
      <c r="Z15" s="14"/>
      <c r="AA15" s="14"/>
      <c r="AB15" s="14"/>
      <c r="AC15" s="14"/>
      <c r="AD15" s="22">
        <f t="shared" si="6"/>
        <v>2</v>
      </c>
      <c r="AE15" s="22">
        <f t="shared" si="6"/>
        <v>1</v>
      </c>
      <c r="AF15" s="22">
        <v>15</v>
      </c>
      <c r="AG15" s="22">
        <f>AD15*AF15</f>
        <v>30</v>
      </c>
      <c r="AH15" s="22">
        <f>AE15*AF15</f>
        <v>15</v>
      </c>
      <c r="AI15" s="22">
        <f>SUM(AG15:AH15)</f>
        <v>45</v>
      </c>
      <c r="AJ15" s="22">
        <f>AC15+Z15+W15+T15+Q15+N15+K15+H15</f>
        <v>3</v>
      </c>
      <c r="AK15" s="22" t="s">
        <v>73</v>
      </c>
      <c r="AL15" s="12" t="s">
        <v>99</v>
      </c>
      <c r="AM15" s="113" t="s">
        <v>96</v>
      </c>
    </row>
    <row r="16" spans="1:39" s="16" customFormat="1" ht="12.75">
      <c r="A16" s="24" t="s">
        <v>74</v>
      </c>
      <c r="B16" s="24">
        <v>4</v>
      </c>
      <c r="C16" s="24"/>
      <c r="D16" s="150" t="s">
        <v>83</v>
      </c>
      <c r="E16" s="15" t="s">
        <v>149</v>
      </c>
      <c r="F16" s="14"/>
      <c r="G16" s="14"/>
      <c r="H16" s="14"/>
      <c r="I16" s="14"/>
      <c r="J16" s="14"/>
      <c r="K16" s="14"/>
      <c r="L16" s="14"/>
      <c r="M16" s="14"/>
      <c r="N16" s="14"/>
      <c r="O16" s="14">
        <v>0</v>
      </c>
      <c r="P16" s="14">
        <v>2</v>
      </c>
      <c r="Q16" s="14">
        <v>2</v>
      </c>
      <c r="R16" s="14"/>
      <c r="S16" s="14"/>
      <c r="T16" s="14"/>
      <c r="U16" s="14"/>
      <c r="V16" s="14"/>
      <c r="W16" s="14"/>
      <c r="X16" s="14"/>
      <c r="Y16" s="14"/>
      <c r="Z16" s="14"/>
      <c r="AA16" s="14"/>
      <c r="AB16" s="14"/>
      <c r="AC16" s="14"/>
      <c r="AD16" s="22">
        <f t="shared" si="6"/>
        <v>0</v>
      </c>
      <c r="AE16" s="22">
        <f t="shared" si="6"/>
        <v>2</v>
      </c>
      <c r="AF16" s="22">
        <v>15</v>
      </c>
      <c r="AG16" s="22">
        <f>AD16*AF16</f>
        <v>0</v>
      </c>
      <c r="AH16" s="22">
        <f>AE16*AF16</f>
        <v>30</v>
      </c>
      <c r="AI16" s="22">
        <f>SUM(AG16:AH16)</f>
        <v>30</v>
      </c>
      <c r="AJ16" s="22">
        <f>AC16+Z16+W16+T16+Q16+N16+K16+H16</f>
        <v>2</v>
      </c>
      <c r="AK16" s="22" t="s">
        <v>13</v>
      </c>
      <c r="AL16" s="12" t="s">
        <v>97</v>
      </c>
      <c r="AM16" s="113" t="s">
        <v>98</v>
      </c>
    </row>
    <row r="17" spans="1:39" s="16" customFormat="1" ht="12.75">
      <c r="A17" s="24" t="s">
        <v>75</v>
      </c>
      <c r="B17" s="24">
        <v>5</v>
      </c>
      <c r="C17" s="24"/>
      <c r="D17" s="150" t="s">
        <v>100</v>
      </c>
      <c r="E17" s="15" t="s">
        <v>150</v>
      </c>
      <c r="F17" s="14"/>
      <c r="G17" s="14"/>
      <c r="H17" s="14"/>
      <c r="I17" s="14"/>
      <c r="J17" s="14"/>
      <c r="K17" s="14"/>
      <c r="L17" s="14"/>
      <c r="M17" s="14"/>
      <c r="N17" s="14"/>
      <c r="O17" s="14"/>
      <c r="P17" s="14"/>
      <c r="Q17" s="14"/>
      <c r="R17" s="14">
        <v>0</v>
      </c>
      <c r="S17" s="14">
        <v>2</v>
      </c>
      <c r="T17" s="14">
        <v>2</v>
      </c>
      <c r="U17" s="14"/>
      <c r="V17" s="14"/>
      <c r="W17" s="14"/>
      <c r="X17" s="14"/>
      <c r="Y17" s="14"/>
      <c r="Z17" s="14"/>
      <c r="AA17" s="14"/>
      <c r="AB17" s="14"/>
      <c r="AC17" s="14"/>
      <c r="AD17" s="22">
        <f t="shared" si="6"/>
        <v>0</v>
      </c>
      <c r="AE17" s="22">
        <f t="shared" si="6"/>
        <v>2</v>
      </c>
      <c r="AF17" s="22">
        <v>15</v>
      </c>
      <c r="AG17" s="22">
        <f>AD17*AF17</f>
        <v>0</v>
      </c>
      <c r="AH17" s="22">
        <f>AE17*AF17</f>
        <v>30</v>
      </c>
      <c r="AI17" s="22">
        <f>SUM(AG17:AH17)</f>
        <v>30</v>
      </c>
      <c r="AJ17" s="22">
        <f>AC17+Z17+W17+T17+Q17+N17+K17+H17</f>
        <v>2</v>
      </c>
      <c r="AK17" s="22" t="s">
        <v>13</v>
      </c>
      <c r="AL17" s="12"/>
      <c r="AM17" s="113"/>
    </row>
    <row r="18" spans="1:81" s="10" customFormat="1" ht="12.75">
      <c r="A18" s="87"/>
      <c r="B18" s="87"/>
      <c r="C18" s="87"/>
      <c r="D18" s="153"/>
      <c r="E18" s="92" t="s">
        <v>101</v>
      </c>
      <c r="F18" s="89">
        <f>SUM(F13:F17)</f>
        <v>1</v>
      </c>
      <c r="G18" s="89">
        <f aca="true" t="shared" si="7" ref="G18:AE18">SUM(G13:G17)</f>
        <v>1</v>
      </c>
      <c r="H18" s="89">
        <f t="shared" si="7"/>
        <v>2</v>
      </c>
      <c r="I18" s="89">
        <f t="shared" si="7"/>
        <v>2</v>
      </c>
      <c r="J18" s="89">
        <f t="shared" si="7"/>
        <v>1</v>
      </c>
      <c r="K18" s="89">
        <f t="shared" si="7"/>
        <v>3</v>
      </c>
      <c r="L18" s="89">
        <f t="shared" si="7"/>
        <v>2</v>
      </c>
      <c r="M18" s="89">
        <f t="shared" si="7"/>
        <v>1</v>
      </c>
      <c r="N18" s="89">
        <f t="shared" si="7"/>
        <v>3</v>
      </c>
      <c r="O18" s="89">
        <f t="shared" si="7"/>
        <v>0</v>
      </c>
      <c r="P18" s="89">
        <f t="shared" si="7"/>
        <v>2</v>
      </c>
      <c r="Q18" s="89">
        <f t="shared" si="7"/>
        <v>2</v>
      </c>
      <c r="R18" s="89">
        <f t="shared" si="7"/>
        <v>0</v>
      </c>
      <c r="S18" s="89">
        <f t="shared" si="7"/>
        <v>2</v>
      </c>
      <c r="T18" s="89">
        <f t="shared" si="7"/>
        <v>2</v>
      </c>
      <c r="U18" s="89">
        <f t="shared" si="7"/>
        <v>0</v>
      </c>
      <c r="V18" s="89">
        <f t="shared" si="7"/>
        <v>0</v>
      </c>
      <c r="W18" s="89">
        <f t="shared" si="7"/>
        <v>0</v>
      </c>
      <c r="X18" s="89">
        <f t="shared" si="7"/>
        <v>0</v>
      </c>
      <c r="Y18" s="89">
        <f t="shared" si="7"/>
        <v>0</v>
      </c>
      <c r="Z18" s="89">
        <f t="shared" si="7"/>
        <v>0</v>
      </c>
      <c r="AA18" s="89">
        <f t="shared" si="7"/>
        <v>0</v>
      </c>
      <c r="AB18" s="89">
        <f t="shared" si="7"/>
        <v>0</v>
      </c>
      <c r="AC18" s="89">
        <f t="shared" si="7"/>
        <v>0</v>
      </c>
      <c r="AD18" s="89">
        <f t="shared" si="7"/>
        <v>5</v>
      </c>
      <c r="AE18" s="89">
        <f t="shared" si="7"/>
        <v>7</v>
      </c>
      <c r="AF18" s="89" t="s">
        <v>55</v>
      </c>
      <c r="AG18" s="89">
        <f>SUM(AG13:AG17)</f>
        <v>75</v>
      </c>
      <c r="AH18" s="89">
        <f>SUM(AH13:AH17)</f>
        <v>105</v>
      </c>
      <c r="AI18" s="89">
        <f>SUM(AI13:AI17)</f>
        <v>180</v>
      </c>
      <c r="AJ18" s="89">
        <f>SUM(AJ13:AJ17)</f>
        <v>12</v>
      </c>
      <c r="AK18" s="89"/>
      <c r="AL18" s="90"/>
      <c r="AM18" s="118"/>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row>
    <row r="19" spans="1:39" s="16" customFormat="1" ht="12.75">
      <c r="A19" s="45" t="s">
        <v>72</v>
      </c>
      <c r="B19" s="45">
        <v>1</v>
      </c>
      <c r="C19" s="45"/>
      <c r="D19" s="154" t="s">
        <v>102</v>
      </c>
      <c r="E19" s="46" t="s">
        <v>103</v>
      </c>
      <c r="F19" s="14">
        <v>1</v>
      </c>
      <c r="G19" s="14">
        <v>1</v>
      </c>
      <c r="H19" s="14">
        <v>2</v>
      </c>
      <c r="I19" s="14"/>
      <c r="J19" s="14"/>
      <c r="K19" s="14"/>
      <c r="L19" s="14"/>
      <c r="M19" s="14"/>
      <c r="N19" s="14"/>
      <c r="O19" s="14"/>
      <c r="P19" s="14"/>
      <c r="Q19" s="14"/>
      <c r="R19" s="14"/>
      <c r="S19" s="14"/>
      <c r="T19" s="14"/>
      <c r="U19" s="14"/>
      <c r="V19" s="14"/>
      <c r="W19" s="14"/>
      <c r="X19" s="14"/>
      <c r="Y19" s="14"/>
      <c r="Z19" s="14"/>
      <c r="AA19" s="14"/>
      <c r="AB19" s="14"/>
      <c r="AC19" s="14"/>
      <c r="AD19" s="47">
        <v>1</v>
      </c>
      <c r="AE19" s="47">
        <v>1</v>
      </c>
      <c r="AF19" s="47">
        <v>15</v>
      </c>
      <c r="AG19" s="47">
        <v>15</v>
      </c>
      <c r="AH19" s="47">
        <v>15</v>
      </c>
      <c r="AI19" s="47">
        <f aca="true" t="shared" si="8" ref="AI19:AI26">SUM(AG19:AH19)</f>
        <v>30</v>
      </c>
      <c r="AJ19" s="47">
        <f aca="true" t="shared" si="9" ref="AJ19:AJ26">AC19+Z19+W19+T19+Q19+N19+K19+H19</f>
        <v>2</v>
      </c>
      <c r="AK19" s="47" t="s">
        <v>73</v>
      </c>
      <c r="AL19" s="30"/>
      <c r="AM19" s="111"/>
    </row>
    <row r="20" spans="1:39" s="16" customFormat="1" ht="25.5">
      <c r="A20" s="24" t="s">
        <v>72</v>
      </c>
      <c r="B20" s="24">
        <v>2</v>
      </c>
      <c r="C20" s="24"/>
      <c r="D20" s="150" t="s">
        <v>217</v>
      </c>
      <c r="E20" s="11" t="s">
        <v>216</v>
      </c>
      <c r="F20" s="14"/>
      <c r="G20" s="14"/>
      <c r="H20" s="14"/>
      <c r="I20" s="14">
        <v>1</v>
      </c>
      <c r="J20" s="14">
        <v>1</v>
      </c>
      <c r="K20" s="14">
        <v>2</v>
      </c>
      <c r="L20" s="14"/>
      <c r="M20" s="14"/>
      <c r="N20" s="14"/>
      <c r="O20" s="14"/>
      <c r="P20" s="14"/>
      <c r="Q20" s="14"/>
      <c r="R20" s="14"/>
      <c r="S20" s="14"/>
      <c r="T20" s="14"/>
      <c r="U20" s="14"/>
      <c r="V20" s="14"/>
      <c r="W20" s="14"/>
      <c r="X20" s="14"/>
      <c r="Y20" s="14"/>
      <c r="Z20" s="14"/>
      <c r="AA20" s="14"/>
      <c r="AB20" s="14"/>
      <c r="AC20" s="14"/>
      <c r="AD20" s="22">
        <f aca="true" t="shared" si="10" ref="AD20:AE26">F20+I20+L20+O20+R20+U20+X20+AA20</f>
        <v>1</v>
      </c>
      <c r="AE20" s="22">
        <f t="shared" si="10"/>
        <v>1</v>
      </c>
      <c r="AF20" s="22">
        <v>15</v>
      </c>
      <c r="AG20" s="22">
        <f aca="true" t="shared" si="11" ref="AG20:AG26">AD20*AF20</f>
        <v>15</v>
      </c>
      <c r="AH20" s="22">
        <f aca="true" t="shared" si="12" ref="AH20:AH26">AE20*AF20</f>
        <v>15</v>
      </c>
      <c r="AI20" s="22">
        <f t="shared" si="8"/>
        <v>30</v>
      </c>
      <c r="AJ20" s="22">
        <f t="shared" si="9"/>
        <v>2</v>
      </c>
      <c r="AK20" s="24" t="s">
        <v>73</v>
      </c>
      <c r="AL20" s="12" t="s">
        <v>102</v>
      </c>
      <c r="AM20" s="113" t="s">
        <v>103</v>
      </c>
    </row>
    <row r="21" spans="1:39" s="16" customFormat="1" ht="25.5">
      <c r="A21" s="24" t="s">
        <v>72</v>
      </c>
      <c r="B21" s="24">
        <v>2</v>
      </c>
      <c r="C21" s="24"/>
      <c r="D21" s="150" t="s">
        <v>218</v>
      </c>
      <c r="E21" s="11" t="s">
        <v>253</v>
      </c>
      <c r="F21" s="14"/>
      <c r="G21" s="14"/>
      <c r="H21" s="14"/>
      <c r="I21" s="14">
        <v>2</v>
      </c>
      <c r="J21" s="14">
        <v>0</v>
      </c>
      <c r="K21" s="14">
        <v>2</v>
      </c>
      <c r="L21" s="14"/>
      <c r="M21" s="14"/>
      <c r="N21" s="14"/>
      <c r="O21" s="14"/>
      <c r="P21" s="14"/>
      <c r="Q21" s="14"/>
      <c r="R21" s="14"/>
      <c r="S21" s="14"/>
      <c r="T21" s="14"/>
      <c r="U21" s="14"/>
      <c r="V21" s="14"/>
      <c r="W21" s="14"/>
      <c r="X21" s="14"/>
      <c r="Y21" s="14"/>
      <c r="Z21" s="14"/>
      <c r="AA21" s="14"/>
      <c r="AB21" s="14"/>
      <c r="AC21" s="14"/>
      <c r="AD21" s="22">
        <f t="shared" si="10"/>
        <v>2</v>
      </c>
      <c r="AE21" s="22">
        <f t="shared" si="10"/>
        <v>0</v>
      </c>
      <c r="AF21" s="22">
        <v>15</v>
      </c>
      <c r="AG21" s="22">
        <f t="shared" si="11"/>
        <v>30</v>
      </c>
      <c r="AH21" s="22">
        <f t="shared" si="12"/>
        <v>0</v>
      </c>
      <c r="AI21" s="22">
        <f t="shared" si="8"/>
        <v>30</v>
      </c>
      <c r="AJ21" s="22">
        <f t="shared" si="9"/>
        <v>2</v>
      </c>
      <c r="AK21" s="22" t="s">
        <v>73</v>
      </c>
      <c r="AL21" s="12" t="s">
        <v>102</v>
      </c>
      <c r="AM21" s="113" t="s">
        <v>103</v>
      </c>
    </row>
    <row r="22" spans="1:39" s="16" customFormat="1" ht="38.25">
      <c r="A22" s="24" t="s">
        <v>74</v>
      </c>
      <c r="B22" s="24">
        <v>3</v>
      </c>
      <c r="C22" s="24"/>
      <c r="D22" s="150" t="s">
        <v>221</v>
      </c>
      <c r="E22" s="15" t="s">
        <v>70</v>
      </c>
      <c r="F22" s="14"/>
      <c r="G22" s="14"/>
      <c r="H22" s="14"/>
      <c r="I22" s="14"/>
      <c r="J22" s="14"/>
      <c r="K22" s="14"/>
      <c r="L22" s="14">
        <v>1</v>
      </c>
      <c r="M22" s="14">
        <v>1</v>
      </c>
      <c r="N22" s="14">
        <v>2</v>
      </c>
      <c r="O22" s="14"/>
      <c r="P22" s="14"/>
      <c r="Q22" s="14"/>
      <c r="R22" s="14"/>
      <c r="S22" s="14"/>
      <c r="T22" s="14"/>
      <c r="U22" s="14"/>
      <c r="V22" s="14"/>
      <c r="W22" s="14"/>
      <c r="X22" s="14"/>
      <c r="Y22" s="14"/>
      <c r="Z22" s="14"/>
      <c r="AA22" s="14"/>
      <c r="AB22" s="14"/>
      <c r="AC22" s="14"/>
      <c r="AD22" s="22">
        <f t="shared" si="10"/>
        <v>1</v>
      </c>
      <c r="AE22" s="22">
        <f t="shared" si="10"/>
        <v>1</v>
      </c>
      <c r="AF22" s="22">
        <v>15</v>
      </c>
      <c r="AG22" s="22">
        <f t="shared" si="11"/>
        <v>15</v>
      </c>
      <c r="AH22" s="22">
        <f t="shared" si="12"/>
        <v>15</v>
      </c>
      <c r="AI22" s="22">
        <f t="shared" si="8"/>
        <v>30</v>
      </c>
      <c r="AJ22" s="22">
        <f t="shared" si="9"/>
        <v>2</v>
      </c>
      <c r="AK22" s="24" t="s">
        <v>13</v>
      </c>
      <c r="AL22" s="12" t="s">
        <v>218</v>
      </c>
      <c r="AM22" s="113" t="s">
        <v>219</v>
      </c>
    </row>
    <row r="23" spans="1:39" s="16" customFormat="1" ht="12.75">
      <c r="A23" s="24" t="s">
        <v>74</v>
      </c>
      <c r="B23" s="24">
        <v>4</v>
      </c>
      <c r="C23" s="24"/>
      <c r="D23" s="150" t="s">
        <v>224</v>
      </c>
      <c r="E23" s="15" t="s">
        <v>69</v>
      </c>
      <c r="F23" s="14"/>
      <c r="G23" s="14"/>
      <c r="H23" s="14"/>
      <c r="I23" s="14"/>
      <c r="J23" s="14"/>
      <c r="K23" s="14"/>
      <c r="L23" s="14"/>
      <c r="M23" s="14"/>
      <c r="N23" s="14"/>
      <c r="O23" s="14">
        <v>2</v>
      </c>
      <c r="P23" s="14">
        <v>0</v>
      </c>
      <c r="Q23" s="14">
        <v>2</v>
      </c>
      <c r="R23" s="14"/>
      <c r="S23" s="14"/>
      <c r="T23" s="14"/>
      <c r="U23" s="14"/>
      <c r="V23" s="14"/>
      <c r="W23" s="14"/>
      <c r="X23" s="14"/>
      <c r="Y23" s="14"/>
      <c r="Z23" s="14"/>
      <c r="AA23" s="14"/>
      <c r="AB23" s="14"/>
      <c r="AC23" s="14"/>
      <c r="AD23" s="22">
        <f t="shared" si="10"/>
        <v>2</v>
      </c>
      <c r="AE23" s="22">
        <f t="shared" si="10"/>
        <v>0</v>
      </c>
      <c r="AF23" s="22">
        <v>15</v>
      </c>
      <c r="AG23" s="22">
        <f t="shared" si="11"/>
        <v>30</v>
      </c>
      <c r="AH23" s="22">
        <f t="shared" si="12"/>
        <v>0</v>
      </c>
      <c r="AI23" s="22">
        <f t="shared" si="8"/>
        <v>30</v>
      </c>
      <c r="AJ23" s="22">
        <f t="shared" si="9"/>
        <v>2</v>
      </c>
      <c r="AK23" s="22" t="s">
        <v>73</v>
      </c>
      <c r="AL23" s="12" t="s">
        <v>84</v>
      </c>
      <c r="AM23" s="113" t="s">
        <v>70</v>
      </c>
    </row>
    <row r="24" spans="1:39" s="16" customFormat="1" ht="12.75">
      <c r="A24" s="24" t="s">
        <v>75</v>
      </c>
      <c r="B24" s="24">
        <v>5</v>
      </c>
      <c r="C24" s="24"/>
      <c r="D24" s="151" t="s">
        <v>167</v>
      </c>
      <c r="E24" s="21" t="s">
        <v>163</v>
      </c>
      <c r="F24" s="14"/>
      <c r="G24" s="14"/>
      <c r="H24" s="14"/>
      <c r="I24" s="14"/>
      <c r="J24" s="14"/>
      <c r="K24" s="14"/>
      <c r="L24" s="14"/>
      <c r="M24" s="14"/>
      <c r="N24" s="14"/>
      <c r="O24" s="14"/>
      <c r="P24" s="14"/>
      <c r="Q24" s="14"/>
      <c r="R24" s="14">
        <v>2</v>
      </c>
      <c r="S24" s="14">
        <v>0</v>
      </c>
      <c r="T24" s="14">
        <v>2</v>
      </c>
      <c r="U24" s="14"/>
      <c r="V24" s="14"/>
      <c r="W24" s="14"/>
      <c r="X24" s="14"/>
      <c r="Y24" s="14"/>
      <c r="Z24" s="14"/>
      <c r="AA24" s="14"/>
      <c r="AB24" s="14"/>
      <c r="AC24" s="14"/>
      <c r="AD24" s="22">
        <f t="shared" si="10"/>
        <v>2</v>
      </c>
      <c r="AE24" s="22">
        <f t="shared" si="10"/>
        <v>0</v>
      </c>
      <c r="AF24" s="22">
        <v>15</v>
      </c>
      <c r="AG24" s="22">
        <f t="shared" si="11"/>
        <v>30</v>
      </c>
      <c r="AH24" s="22">
        <f t="shared" si="12"/>
        <v>0</v>
      </c>
      <c r="AI24" s="22">
        <f t="shared" si="8"/>
        <v>30</v>
      </c>
      <c r="AJ24" s="22">
        <f t="shared" si="9"/>
        <v>2</v>
      </c>
      <c r="AK24" s="22" t="s">
        <v>73</v>
      </c>
      <c r="AL24" s="30"/>
      <c r="AM24" s="111"/>
    </row>
    <row r="25" spans="1:39" s="16" customFormat="1" ht="12.75">
      <c r="A25" s="32" t="s">
        <v>75</v>
      </c>
      <c r="B25" s="32">
        <v>5</v>
      </c>
      <c r="C25" s="32"/>
      <c r="D25" s="151" t="s">
        <v>168</v>
      </c>
      <c r="E25" s="15" t="s">
        <v>147</v>
      </c>
      <c r="F25" s="17"/>
      <c r="G25" s="17"/>
      <c r="H25" s="17"/>
      <c r="I25" s="17"/>
      <c r="J25" s="17"/>
      <c r="K25" s="17"/>
      <c r="L25" s="17"/>
      <c r="M25" s="17"/>
      <c r="N25" s="17"/>
      <c r="O25" s="17"/>
      <c r="P25" s="17"/>
      <c r="Q25" s="17"/>
      <c r="R25" s="17">
        <v>0</v>
      </c>
      <c r="S25" s="17">
        <v>2</v>
      </c>
      <c r="T25" s="17">
        <v>2</v>
      </c>
      <c r="U25" s="17"/>
      <c r="V25" s="17"/>
      <c r="W25" s="17"/>
      <c r="X25" s="17"/>
      <c r="Y25" s="17"/>
      <c r="Z25" s="17"/>
      <c r="AA25" s="17"/>
      <c r="AB25" s="17"/>
      <c r="AC25" s="17"/>
      <c r="AD25" s="22">
        <f t="shared" si="10"/>
        <v>0</v>
      </c>
      <c r="AE25" s="22">
        <f t="shared" si="10"/>
        <v>2</v>
      </c>
      <c r="AF25" s="22">
        <v>15</v>
      </c>
      <c r="AG25" s="22">
        <f t="shared" si="11"/>
        <v>0</v>
      </c>
      <c r="AH25" s="22">
        <f t="shared" si="12"/>
        <v>30</v>
      </c>
      <c r="AI25" s="22">
        <f t="shared" si="8"/>
        <v>30</v>
      </c>
      <c r="AJ25" s="22">
        <f t="shared" si="9"/>
        <v>2</v>
      </c>
      <c r="AK25" s="22" t="s">
        <v>13</v>
      </c>
      <c r="AL25" s="12" t="s">
        <v>85</v>
      </c>
      <c r="AM25" s="113" t="s">
        <v>69</v>
      </c>
    </row>
    <row r="26" spans="1:39" s="16" customFormat="1" ht="12.75">
      <c r="A26" s="43" t="s">
        <v>75</v>
      </c>
      <c r="B26" s="43">
        <v>6</v>
      </c>
      <c r="C26" s="43"/>
      <c r="D26" s="156" t="s">
        <v>169</v>
      </c>
      <c r="E26" s="44" t="s">
        <v>148</v>
      </c>
      <c r="F26" s="14"/>
      <c r="G26" s="14"/>
      <c r="H26" s="14"/>
      <c r="I26" s="14"/>
      <c r="J26" s="14"/>
      <c r="K26" s="14"/>
      <c r="L26" s="14"/>
      <c r="M26" s="14"/>
      <c r="N26" s="14"/>
      <c r="O26" s="14"/>
      <c r="P26" s="14"/>
      <c r="Q26" s="14"/>
      <c r="R26" s="14"/>
      <c r="S26" s="14"/>
      <c r="T26" s="14"/>
      <c r="U26" s="14">
        <v>1</v>
      </c>
      <c r="V26" s="14">
        <v>1</v>
      </c>
      <c r="W26" s="14">
        <v>2</v>
      </c>
      <c r="X26" s="14"/>
      <c r="Y26" s="14"/>
      <c r="Z26" s="14"/>
      <c r="AA26" s="14"/>
      <c r="AB26" s="14"/>
      <c r="AC26" s="14"/>
      <c r="AD26" s="25">
        <f t="shared" si="10"/>
        <v>1</v>
      </c>
      <c r="AE26" s="25">
        <f t="shared" si="10"/>
        <v>1</v>
      </c>
      <c r="AF26" s="25">
        <v>15</v>
      </c>
      <c r="AG26" s="25">
        <f t="shared" si="11"/>
        <v>15</v>
      </c>
      <c r="AH26" s="25">
        <f t="shared" si="12"/>
        <v>15</v>
      </c>
      <c r="AI26" s="25">
        <f t="shared" si="8"/>
        <v>30</v>
      </c>
      <c r="AJ26" s="25">
        <f t="shared" si="9"/>
        <v>2</v>
      </c>
      <c r="AK26" s="25" t="s">
        <v>73</v>
      </c>
      <c r="AL26" s="18" t="s">
        <v>168</v>
      </c>
      <c r="AM26" s="113" t="s">
        <v>147</v>
      </c>
    </row>
    <row r="27" spans="1:81" s="10" customFormat="1" ht="12.75">
      <c r="A27" s="87"/>
      <c r="B27" s="87"/>
      <c r="C27" s="87"/>
      <c r="D27" s="153"/>
      <c r="E27" s="92" t="s">
        <v>104</v>
      </c>
      <c r="F27" s="89">
        <f>SUM(F19:F26)</f>
        <v>1</v>
      </c>
      <c r="G27" s="89">
        <f aca="true" t="shared" si="13" ref="G27:AJ27">SUM(G19:G26)</f>
        <v>1</v>
      </c>
      <c r="H27" s="89">
        <f t="shared" si="13"/>
        <v>2</v>
      </c>
      <c r="I27" s="89">
        <f t="shared" si="13"/>
        <v>3</v>
      </c>
      <c r="J27" s="89">
        <f t="shared" si="13"/>
        <v>1</v>
      </c>
      <c r="K27" s="89">
        <f t="shared" si="13"/>
        <v>4</v>
      </c>
      <c r="L27" s="89">
        <f t="shared" si="13"/>
        <v>1</v>
      </c>
      <c r="M27" s="89">
        <f t="shared" si="13"/>
        <v>1</v>
      </c>
      <c r="N27" s="89">
        <f t="shared" si="13"/>
        <v>2</v>
      </c>
      <c r="O27" s="89">
        <f t="shared" si="13"/>
        <v>2</v>
      </c>
      <c r="P27" s="89">
        <f t="shared" si="13"/>
        <v>0</v>
      </c>
      <c r="Q27" s="89">
        <f t="shared" si="13"/>
        <v>2</v>
      </c>
      <c r="R27" s="89">
        <f t="shared" si="13"/>
        <v>2</v>
      </c>
      <c r="S27" s="89">
        <f t="shared" si="13"/>
        <v>2</v>
      </c>
      <c r="T27" s="89">
        <f t="shared" si="13"/>
        <v>4</v>
      </c>
      <c r="U27" s="89">
        <f t="shared" si="13"/>
        <v>1</v>
      </c>
      <c r="V27" s="89">
        <f t="shared" si="13"/>
        <v>1</v>
      </c>
      <c r="W27" s="89">
        <f t="shared" si="13"/>
        <v>2</v>
      </c>
      <c r="X27" s="89">
        <f t="shared" si="13"/>
        <v>0</v>
      </c>
      <c r="Y27" s="89">
        <f t="shared" si="13"/>
        <v>0</v>
      </c>
      <c r="Z27" s="89">
        <f t="shared" si="13"/>
        <v>0</v>
      </c>
      <c r="AA27" s="89">
        <f t="shared" si="13"/>
        <v>0</v>
      </c>
      <c r="AB27" s="89">
        <f t="shared" si="13"/>
        <v>0</v>
      </c>
      <c r="AC27" s="89">
        <f t="shared" si="13"/>
        <v>0</v>
      </c>
      <c r="AD27" s="89">
        <f t="shared" si="13"/>
        <v>10</v>
      </c>
      <c r="AE27" s="89">
        <f t="shared" si="13"/>
        <v>6</v>
      </c>
      <c r="AF27" s="89" t="s">
        <v>55</v>
      </c>
      <c r="AG27" s="89">
        <f t="shared" si="13"/>
        <v>150</v>
      </c>
      <c r="AH27" s="89">
        <f t="shared" si="13"/>
        <v>90</v>
      </c>
      <c r="AI27" s="89">
        <f t="shared" si="13"/>
        <v>240</v>
      </c>
      <c r="AJ27" s="89">
        <f t="shared" si="13"/>
        <v>16</v>
      </c>
      <c r="AK27" s="89"/>
      <c r="AL27" s="90"/>
      <c r="AM27" s="118"/>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row>
    <row r="28" spans="1:39" s="16" customFormat="1" ht="12.75">
      <c r="A28" s="50" t="s">
        <v>72</v>
      </c>
      <c r="B28" s="50">
        <v>1</v>
      </c>
      <c r="C28" s="50"/>
      <c r="D28" s="189" t="s">
        <v>269</v>
      </c>
      <c r="E28" s="51" t="s">
        <v>121</v>
      </c>
      <c r="F28" s="17">
        <v>0</v>
      </c>
      <c r="G28" s="17">
        <v>2</v>
      </c>
      <c r="H28" s="17">
        <v>2</v>
      </c>
      <c r="I28" s="17"/>
      <c r="J28" s="17"/>
      <c r="K28" s="17"/>
      <c r="L28" s="17"/>
      <c r="M28" s="17"/>
      <c r="N28" s="17"/>
      <c r="O28" s="17"/>
      <c r="P28" s="17"/>
      <c r="Q28" s="17"/>
      <c r="U28" s="17"/>
      <c r="V28" s="17"/>
      <c r="W28" s="17"/>
      <c r="X28" s="17"/>
      <c r="Y28" s="17"/>
      <c r="Z28" s="17"/>
      <c r="AA28" s="17"/>
      <c r="AB28" s="17"/>
      <c r="AC28" s="17"/>
      <c r="AD28" s="25">
        <f>F28+I28+L28+O28+R28+U28+X28+AA28</f>
        <v>0</v>
      </c>
      <c r="AE28" s="25">
        <f>G28+J28+M28+P28+S28+V28+Y28+AB28</f>
        <v>2</v>
      </c>
      <c r="AF28" s="53">
        <v>15</v>
      </c>
      <c r="AG28" s="53">
        <f>AD28*AF28</f>
        <v>0</v>
      </c>
      <c r="AH28" s="53">
        <f>AE28*AF28</f>
        <v>30</v>
      </c>
      <c r="AI28" s="53">
        <f>SUM(AG28:AH28)</f>
        <v>30</v>
      </c>
      <c r="AJ28" s="25">
        <f>AC28+Z28+W28+T28+Q28+N28+K28+H28</f>
        <v>2</v>
      </c>
      <c r="AK28" s="53" t="s">
        <v>13</v>
      </c>
      <c r="AL28" s="30"/>
      <c r="AM28" s="111"/>
    </row>
    <row r="29" spans="1:39" s="16" customFormat="1" ht="12.75">
      <c r="A29" s="24" t="s">
        <v>72</v>
      </c>
      <c r="B29" s="24">
        <v>2</v>
      </c>
      <c r="C29" s="24"/>
      <c r="D29" s="186" t="s">
        <v>268</v>
      </c>
      <c r="E29" s="21" t="s">
        <v>122</v>
      </c>
      <c r="F29" s="17"/>
      <c r="G29" s="17"/>
      <c r="H29" s="17"/>
      <c r="I29" s="17">
        <v>0</v>
      </c>
      <c r="J29" s="17">
        <v>2</v>
      </c>
      <c r="K29" s="17">
        <v>2</v>
      </c>
      <c r="L29" s="17"/>
      <c r="M29" s="17"/>
      <c r="N29" s="17"/>
      <c r="O29" s="17"/>
      <c r="P29" s="17"/>
      <c r="Q29" s="17"/>
      <c r="R29" s="17"/>
      <c r="S29" s="17"/>
      <c r="T29" s="17"/>
      <c r="X29" s="17"/>
      <c r="Y29" s="17"/>
      <c r="Z29" s="17"/>
      <c r="AA29" s="17"/>
      <c r="AB29" s="17"/>
      <c r="AC29" s="17"/>
      <c r="AD29" s="25">
        <f>F29+I29+L29+O29+R29+U29+X29+AA29</f>
        <v>0</v>
      </c>
      <c r="AE29" s="25">
        <f>G29+J29+M29+P29+S29+V29+Y29+AB29</f>
        <v>2</v>
      </c>
      <c r="AF29" s="38">
        <v>15</v>
      </c>
      <c r="AG29" s="38">
        <f>AD29*AF29</f>
        <v>0</v>
      </c>
      <c r="AH29" s="38">
        <f>AE29*AF29</f>
        <v>30</v>
      </c>
      <c r="AI29" s="38">
        <f>SUM(AG29:AH29)</f>
        <v>30</v>
      </c>
      <c r="AJ29" s="25">
        <f>AC29+Z29+W29+T29+Q29+N29+K29+H29</f>
        <v>2</v>
      </c>
      <c r="AK29" s="38" t="s">
        <v>13</v>
      </c>
      <c r="AL29" s="182" t="s">
        <v>269</v>
      </c>
      <c r="AM29" s="111" t="s">
        <v>121</v>
      </c>
    </row>
    <row r="30" spans="1:81" s="10" customFormat="1" ht="12.75">
      <c r="A30" s="87"/>
      <c r="B30" s="87"/>
      <c r="C30" s="87"/>
      <c r="D30" s="153"/>
      <c r="E30" s="92" t="s">
        <v>105</v>
      </c>
      <c r="F30" s="89">
        <f aca="true" t="shared" si="14" ref="F30:K30">SUM(F28:F29)</f>
        <v>0</v>
      </c>
      <c r="G30" s="89">
        <f t="shared" si="14"/>
        <v>2</v>
      </c>
      <c r="H30" s="89">
        <f t="shared" si="14"/>
        <v>2</v>
      </c>
      <c r="I30" s="89">
        <f t="shared" si="14"/>
        <v>0</v>
      </c>
      <c r="J30" s="89">
        <f t="shared" si="14"/>
        <v>2</v>
      </c>
      <c r="K30" s="89">
        <f t="shared" si="14"/>
        <v>2</v>
      </c>
      <c r="L30" s="89">
        <f aca="true" t="shared" si="15" ref="L30:AJ30">SUM(L28:L29)</f>
        <v>0</v>
      </c>
      <c r="M30" s="89">
        <f t="shared" si="15"/>
        <v>0</v>
      </c>
      <c r="N30" s="89">
        <f t="shared" si="15"/>
        <v>0</v>
      </c>
      <c r="O30" s="89">
        <f t="shared" si="15"/>
        <v>0</v>
      </c>
      <c r="P30" s="89">
        <f t="shared" si="15"/>
        <v>0</v>
      </c>
      <c r="Q30" s="89">
        <f t="shared" si="15"/>
        <v>0</v>
      </c>
      <c r="R30" s="89">
        <f t="shared" si="15"/>
        <v>0</v>
      </c>
      <c r="S30" s="89">
        <f t="shared" si="15"/>
        <v>0</v>
      </c>
      <c r="T30" s="89">
        <f t="shared" si="15"/>
        <v>0</v>
      </c>
      <c r="U30" s="89">
        <f t="shared" si="15"/>
        <v>0</v>
      </c>
      <c r="V30" s="89">
        <f t="shared" si="15"/>
        <v>0</v>
      </c>
      <c r="W30" s="89">
        <f t="shared" si="15"/>
        <v>0</v>
      </c>
      <c r="X30" s="89">
        <f t="shared" si="15"/>
        <v>0</v>
      </c>
      <c r="Y30" s="89">
        <f t="shared" si="15"/>
        <v>0</v>
      </c>
      <c r="Z30" s="89">
        <f t="shared" si="15"/>
        <v>0</v>
      </c>
      <c r="AA30" s="89">
        <f t="shared" si="15"/>
        <v>0</v>
      </c>
      <c r="AB30" s="89">
        <f t="shared" si="15"/>
        <v>0</v>
      </c>
      <c r="AC30" s="89">
        <f t="shared" si="15"/>
        <v>0</v>
      </c>
      <c r="AD30" s="89">
        <f t="shared" si="15"/>
        <v>0</v>
      </c>
      <c r="AE30" s="89">
        <f t="shared" si="15"/>
        <v>4</v>
      </c>
      <c r="AF30" s="89" t="s">
        <v>55</v>
      </c>
      <c r="AG30" s="89">
        <f t="shared" si="15"/>
        <v>0</v>
      </c>
      <c r="AH30" s="89">
        <f t="shared" si="15"/>
        <v>60</v>
      </c>
      <c r="AI30" s="89">
        <f t="shared" si="15"/>
        <v>60</v>
      </c>
      <c r="AJ30" s="89">
        <f t="shared" si="15"/>
        <v>4</v>
      </c>
      <c r="AK30" s="89"/>
      <c r="AL30" s="90"/>
      <c r="AM30" s="118"/>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row>
    <row r="31" spans="1:39" s="16" customFormat="1" ht="12.75">
      <c r="A31" s="24" t="s">
        <v>72</v>
      </c>
      <c r="B31" s="24">
        <v>1</v>
      </c>
      <c r="C31" s="24"/>
      <c r="D31" s="151" t="s">
        <v>172</v>
      </c>
      <c r="E31" s="15" t="s">
        <v>129</v>
      </c>
      <c r="F31" s="14">
        <v>0</v>
      </c>
      <c r="G31" s="14">
        <v>2</v>
      </c>
      <c r="H31" s="14">
        <v>2</v>
      </c>
      <c r="I31" s="14"/>
      <c r="J31" s="14"/>
      <c r="K31" s="14"/>
      <c r="L31" s="14"/>
      <c r="M31" s="14"/>
      <c r="N31" s="14"/>
      <c r="O31" s="14"/>
      <c r="P31" s="14"/>
      <c r="Q31" s="14"/>
      <c r="R31" s="14"/>
      <c r="S31" s="14"/>
      <c r="T31" s="14"/>
      <c r="U31" s="14"/>
      <c r="V31" s="14"/>
      <c r="W31" s="14"/>
      <c r="X31" s="14"/>
      <c r="Y31" s="14"/>
      <c r="Z31" s="14"/>
      <c r="AA31" s="14"/>
      <c r="AB31" s="14"/>
      <c r="AC31" s="14"/>
      <c r="AD31" s="22">
        <f aca="true" t="shared" si="16" ref="AD31:AE38">F31+I31+L31+O31+R31+U31+X31+AA31</f>
        <v>0</v>
      </c>
      <c r="AE31" s="22">
        <f t="shared" si="16"/>
        <v>2</v>
      </c>
      <c r="AF31" s="22">
        <v>15</v>
      </c>
      <c r="AG31" s="22">
        <f aca="true" t="shared" si="17" ref="AG31:AG38">AD31*AF31</f>
        <v>0</v>
      </c>
      <c r="AH31" s="22">
        <f aca="true" t="shared" si="18" ref="AH31:AH38">AE31*AF31</f>
        <v>30</v>
      </c>
      <c r="AI31" s="22">
        <f aca="true" t="shared" si="19" ref="AI31:AI38">SUM(AG31:AH31)</f>
        <v>30</v>
      </c>
      <c r="AJ31" s="22">
        <f aca="true" t="shared" si="20" ref="AJ31:AJ38">AC31+Z31+W31+T31+Q31+N31+K31+H31</f>
        <v>2</v>
      </c>
      <c r="AK31" s="22" t="s">
        <v>13</v>
      </c>
      <c r="AL31" s="30"/>
      <c r="AM31" s="111"/>
    </row>
    <row r="32" spans="1:39" s="16" customFormat="1" ht="12.75">
      <c r="A32" s="24" t="s">
        <v>72</v>
      </c>
      <c r="B32" s="24">
        <v>2</v>
      </c>
      <c r="C32" s="24"/>
      <c r="D32" s="151" t="s">
        <v>170</v>
      </c>
      <c r="E32" s="15" t="s">
        <v>11</v>
      </c>
      <c r="F32" s="14"/>
      <c r="G32" s="14"/>
      <c r="H32" s="14"/>
      <c r="I32" s="14">
        <v>2</v>
      </c>
      <c r="J32" s="14">
        <v>2</v>
      </c>
      <c r="K32" s="14">
        <v>4</v>
      </c>
      <c r="L32" s="14"/>
      <c r="M32" s="14"/>
      <c r="N32" s="14"/>
      <c r="O32" s="14"/>
      <c r="P32" s="14"/>
      <c r="Q32" s="14"/>
      <c r="R32" s="14"/>
      <c r="S32" s="14"/>
      <c r="T32" s="14"/>
      <c r="U32" s="14"/>
      <c r="V32" s="14"/>
      <c r="W32" s="14"/>
      <c r="X32" s="14"/>
      <c r="Y32" s="14"/>
      <c r="Z32" s="14"/>
      <c r="AA32" s="14"/>
      <c r="AB32" s="14"/>
      <c r="AC32" s="14"/>
      <c r="AD32" s="22">
        <f t="shared" si="16"/>
        <v>2</v>
      </c>
      <c r="AE32" s="22">
        <f t="shared" si="16"/>
        <v>2</v>
      </c>
      <c r="AF32" s="22">
        <v>15</v>
      </c>
      <c r="AG32" s="22">
        <f t="shared" si="17"/>
        <v>30</v>
      </c>
      <c r="AH32" s="22">
        <f t="shared" si="18"/>
        <v>30</v>
      </c>
      <c r="AI32" s="22">
        <f t="shared" si="19"/>
        <v>60</v>
      </c>
      <c r="AJ32" s="22">
        <f t="shared" si="20"/>
        <v>4</v>
      </c>
      <c r="AK32" s="22" t="s">
        <v>73</v>
      </c>
      <c r="AL32" s="30"/>
      <c r="AM32" s="111"/>
    </row>
    <row r="33" spans="1:39" s="16" customFormat="1" ht="12.75">
      <c r="A33" s="24" t="s">
        <v>72</v>
      </c>
      <c r="B33" s="24">
        <v>2</v>
      </c>
      <c r="C33" s="24"/>
      <c r="D33" s="151" t="s">
        <v>173</v>
      </c>
      <c r="E33" s="15" t="s">
        <v>130</v>
      </c>
      <c r="F33" s="14"/>
      <c r="G33" s="14"/>
      <c r="H33" s="14"/>
      <c r="I33" s="14">
        <v>0</v>
      </c>
      <c r="J33" s="14">
        <v>2</v>
      </c>
      <c r="K33" s="14">
        <v>2</v>
      </c>
      <c r="L33" s="14"/>
      <c r="M33" s="14"/>
      <c r="N33" s="14"/>
      <c r="O33" s="14"/>
      <c r="P33" s="14"/>
      <c r="Q33" s="14"/>
      <c r="R33" s="14"/>
      <c r="S33" s="14"/>
      <c r="T33" s="14"/>
      <c r="U33" s="14"/>
      <c r="V33" s="14"/>
      <c r="W33" s="14"/>
      <c r="X33" s="14"/>
      <c r="Y33" s="14"/>
      <c r="Z33" s="14"/>
      <c r="AA33" s="14"/>
      <c r="AB33" s="14"/>
      <c r="AC33" s="14"/>
      <c r="AD33" s="22">
        <f t="shared" si="16"/>
        <v>0</v>
      </c>
      <c r="AE33" s="22">
        <f t="shared" si="16"/>
        <v>2</v>
      </c>
      <c r="AF33" s="22">
        <v>15</v>
      </c>
      <c r="AG33" s="22">
        <f t="shared" si="17"/>
        <v>0</v>
      </c>
      <c r="AH33" s="22">
        <f t="shared" si="18"/>
        <v>30</v>
      </c>
      <c r="AI33" s="22">
        <f t="shared" si="19"/>
        <v>30</v>
      </c>
      <c r="AJ33" s="22">
        <f t="shared" si="20"/>
        <v>2</v>
      </c>
      <c r="AK33" s="22" t="s">
        <v>13</v>
      </c>
      <c r="AL33" s="18" t="s">
        <v>172</v>
      </c>
      <c r="AM33" s="113" t="s">
        <v>129</v>
      </c>
    </row>
    <row r="34" spans="1:39" s="16" customFormat="1" ht="12.75">
      <c r="A34" s="24" t="s">
        <v>74</v>
      </c>
      <c r="B34" s="24">
        <v>3</v>
      </c>
      <c r="C34" s="24"/>
      <c r="D34" s="151" t="s">
        <v>171</v>
      </c>
      <c r="E34" s="15" t="s">
        <v>12</v>
      </c>
      <c r="F34" s="14"/>
      <c r="G34" s="14"/>
      <c r="H34" s="14"/>
      <c r="I34" s="14"/>
      <c r="J34" s="14"/>
      <c r="K34" s="14"/>
      <c r="L34" s="14">
        <v>2</v>
      </c>
      <c r="M34" s="14">
        <v>2</v>
      </c>
      <c r="N34" s="14">
        <v>4</v>
      </c>
      <c r="O34" s="14"/>
      <c r="P34" s="14"/>
      <c r="Q34" s="14"/>
      <c r="R34" s="14"/>
      <c r="S34" s="14"/>
      <c r="T34" s="14"/>
      <c r="U34" s="14"/>
      <c r="V34" s="14"/>
      <c r="W34" s="14"/>
      <c r="X34" s="14"/>
      <c r="Y34" s="14"/>
      <c r="Z34" s="14"/>
      <c r="AA34" s="14"/>
      <c r="AB34" s="14"/>
      <c r="AC34" s="14"/>
      <c r="AD34" s="22">
        <f t="shared" si="16"/>
        <v>2</v>
      </c>
      <c r="AE34" s="22">
        <f t="shared" si="16"/>
        <v>2</v>
      </c>
      <c r="AF34" s="22">
        <v>15</v>
      </c>
      <c r="AG34" s="22">
        <f t="shared" si="17"/>
        <v>30</v>
      </c>
      <c r="AH34" s="22">
        <f t="shared" si="18"/>
        <v>30</v>
      </c>
      <c r="AI34" s="22">
        <f t="shared" si="19"/>
        <v>60</v>
      </c>
      <c r="AJ34" s="22">
        <f t="shared" si="20"/>
        <v>4</v>
      </c>
      <c r="AK34" s="22" t="s">
        <v>73</v>
      </c>
      <c r="AL34" s="18" t="s">
        <v>170</v>
      </c>
      <c r="AM34" s="113" t="s">
        <v>11</v>
      </c>
    </row>
    <row r="35" spans="1:39" s="16" customFormat="1" ht="12.75">
      <c r="A35" s="24" t="s">
        <v>74</v>
      </c>
      <c r="B35" s="24">
        <v>3</v>
      </c>
      <c r="C35" s="24"/>
      <c r="D35" s="151" t="s">
        <v>174</v>
      </c>
      <c r="E35" s="15" t="s">
        <v>116</v>
      </c>
      <c r="F35" s="14"/>
      <c r="G35" s="14"/>
      <c r="H35" s="14"/>
      <c r="I35" s="14"/>
      <c r="J35" s="14"/>
      <c r="K35" s="14"/>
      <c r="L35" s="14">
        <v>1</v>
      </c>
      <c r="M35" s="14">
        <v>2</v>
      </c>
      <c r="N35" s="14">
        <v>3</v>
      </c>
      <c r="O35" s="14"/>
      <c r="P35" s="14"/>
      <c r="Q35" s="14"/>
      <c r="R35" s="14"/>
      <c r="S35" s="14"/>
      <c r="T35" s="14"/>
      <c r="U35" s="14"/>
      <c r="V35" s="14"/>
      <c r="W35" s="14"/>
      <c r="X35" s="14"/>
      <c r="Y35" s="14"/>
      <c r="Z35" s="14"/>
      <c r="AA35" s="14"/>
      <c r="AB35" s="14"/>
      <c r="AC35" s="14"/>
      <c r="AD35" s="22">
        <f t="shared" si="16"/>
        <v>1</v>
      </c>
      <c r="AE35" s="22">
        <f t="shared" si="16"/>
        <v>2</v>
      </c>
      <c r="AF35" s="22">
        <v>15</v>
      </c>
      <c r="AG35" s="22">
        <f t="shared" si="17"/>
        <v>15</v>
      </c>
      <c r="AH35" s="22">
        <f t="shared" si="18"/>
        <v>30</v>
      </c>
      <c r="AI35" s="22">
        <f t="shared" si="19"/>
        <v>45</v>
      </c>
      <c r="AJ35" s="22">
        <f t="shared" si="20"/>
        <v>3</v>
      </c>
      <c r="AK35" s="22" t="s">
        <v>13</v>
      </c>
      <c r="AL35" s="30"/>
      <c r="AM35" s="111"/>
    </row>
    <row r="36" spans="1:39" s="16" customFormat="1" ht="12.75">
      <c r="A36" s="24" t="s">
        <v>74</v>
      </c>
      <c r="B36" s="24">
        <v>4</v>
      </c>
      <c r="C36" s="24"/>
      <c r="D36" s="151" t="s">
        <v>175</v>
      </c>
      <c r="E36" s="15" t="s">
        <v>117</v>
      </c>
      <c r="F36" s="14"/>
      <c r="G36" s="14"/>
      <c r="H36" s="14"/>
      <c r="I36" s="14"/>
      <c r="J36" s="14"/>
      <c r="K36" s="14"/>
      <c r="L36" s="14"/>
      <c r="M36" s="14"/>
      <c r="N36" s="14"/>
      <c r="O36" s="14">
        <v>1</v>
      </c>
      <c r="P36" s="14">
        <v>2</v>
      </c>
      <c r="Q36" s="14">
        <v>3</v>
      </c>
      <c r="R36" s="14"/>
      <c r="S36" s="14"/>
      <c r="T36" s="14"/>
      <c r="U36" s="14"/>
      <c r="V36" s="14"/>
      <c r="W36" s="14"/>
      <c r="X36" s="14"/>
      <c r="Y36" s="14"/>
      <c r="Z36" s="14"/>
      <c r="AA36" s="14"/>
      <c r="AB36" s="14"/>
      <c r="AC36" s="14"/>
      <c r="AD36" s="22">
        <f t="shared" si="16"/>
        <v>1</v>
      </c>
      <c r="AE36" s="22">
        <f t="shared" si="16"/>
        <v>2</v>
      </c>
      <c r="AF36" s="22">
        <v>15</v>
      </c>
      <c r="AG36" s="22">
        <f t="shared" si="17"/>
        <v>15</v>
      </c>
      <c r="AH36" s="22">
        <f t="shared" si="18"/>
        <v>30</v>
      </c>
      <c r="AI36" s="22">
        <f t="shared" si="19"/>
        <v>45</v>
      </c>
      <c r="AJ36" s="22">
        <f t="shared" si="20"/>
        <v>3</v>
      </c>
      <c r="AK36" s="22" t="s">
        <v>73</v>
      </c>
      <c r="AL36" s="18" t="s">
        <v>174</v>
      </c>
      <c r="AM36" s="113" t="s">
        <v>116</v>
      </c>
    </row>
    <row r="37" spans="1:39" s="16" customFormat="1" ht="12.75">
      <c r="A37" s="24" t="s">
        <v>75</v>
      </c>
      <c r="B37" s="24">
        <v>6</v>
      </c>
      <c r="C37" s="24"/>
      <c r="D37" s="151" t="s">
        <v>176</v>
      </c>
      <c r="E37" s="15" t="s">
        <v>123</v>
      </c>
      <c r="F37" s="14"/>
      <c r="G37" s="14"/>
      <c r="H37" s="14"/>
      <c r="I37" s="14"/>
      <c r="J37" s="14"/>
      <c r="K37" s="14"/>
      <c r="L37" s="14"/>
      <c r="M37" s="14"/>
      <c r="N37" s="14"/>
      <c r="O37" s="14"/>
      <c r="P37" s="14"/>
      <c r="Q37" s="14"/>
      <c r="R37" s="14"/>
      <c r="S37" s="14"/>
      <c r="T37" s="14"/>
      <c r="U37" s="14">
        <v>1</v>
      </c>
      <c r="V37" s="14">
        <v>2</v>
      </c>
      <c r="W37" s="14">
        <v>3</v>
      </c>
      <c r="X37" s="14"/>
      <c r="Y37" s="14"/>
      <c r="Z37" s="14"/>
      <c r="AA37" s="14"/>
      <c r="AB37" s="14"/>
      <c r="AC37" s="14"/>
      <c r="AD37" s="22">
        <f t="shared" si="16"/>
        <v>1</v>
      </c>
      <c r="AE37" s="22">
        <f t="shared" si="16"/>
        <v>2</v>
      </c>
      <c r="AF37" s="22">
        <v>15</v>
      </c>
      <c r="AG37" s="22">
        <f t="shared" si="17"/>
        <v>15</v>
      </c>
      <c r="AH37" s="22">
        <f t="shared" si="18"/>
        <v>30</v>
      </c>
      <c r="AI37" s="22">
        <f t="shared" si="19"/>
        <v>45</v>
      </c>
      <c r="AJ37" s="22">
        <f t="shared" si="20"/>
        <v>3</v>
      </c>
      <c r="AK37" s="22" t="s">
        <v>13</v>
      </c>
      <c r="AL37" s="13"/>
      <c r="AM37" s="111"/>
    </row>
    <row r="38" spans="1:39" s="16" customFormat="1" ht="12.75">
      <c r="A38" s="43" t="s">
        <v>76</v>
      </c>
      <c r="B38" s="43">
        <v>7</v>
      </c>
      <c r="C38" s="43"/>
      <c r="D38" s="156" t="s">
        <v>177</v>
      </c>
      <c r="E38" s="49" t="s">
        <v>246</v>
      </c>
      <c r="F38" s="14"/>
      <c r="G38" s="14"/>
      <c r="H38" s="14"/>
      <c r="I38" s="14"/>
      <c r="J38" s="14"/>
      <c r="K38" s="14"/>
      <c r="L38" s="14"/>
      <c r="M38" s="14"/>
      <c r="N38" s="14"/>
      <c r="O38" s="14"/>
      <c r="P38" s="14"/>
      <c r="Q38" s="14"/>
      <c r="R38" s="14"/>
      <c r="S38" s="14"/>
      <c r="T38" s="14"/>
      <c r="U38" s="19"/>
      <c r="V38" s="19"/>
      <c r="W38" s="19"/>
      <c r="X38" s="14">
        <v>0</v>
      </c>
      <c r="Y38" s="14">
        <v>2</v>
      </c>
      <c r="Z38" s="14">
        <v>2</v>
      </c>
      <c r="AA38" s="14"/>
      <c r="AB38" s="14"/>
      <c r="AC38" s="14"/>
      <c r="AD38" s="25">
        <f t="shared" si="16"/>
        <v>0</v>
      </c>
      <c r="AE38" s="25">
        <f t="shared" si="16"/>
        <v>2</v>
      </c>
      <c r="AF38" s="25">
        <v>15</v>
      </c>
      <c r="AG38" s="25">
        <f t="shared" si="17"/>
        <v>0</v>
      </c>
      <c r="AH38" s="25">
        <f t="shared" si="18"/>
        <v>30</v>
      </c>
      <c r="AI38" s="25">
        <f t="shared" si="19"/>
        <v>30</v>
      </c>
      <c r="AJ38" s="25">
        <f t="shared" si="20"/>
        <v>2</v>
      </c>
      <c r="AK38" s="25" t="s">
        <v>13</v>
      </c>
      <c r="AL38" s="30"/>
      <c r="AM38" s="111"/>
    </row>
    <row r="39" spans="1:81" s="10" customFormat="1" ht="12.75">
      <c r="A39" s="87"/>
      <c r="B39" s="87"/>
      <c r="C39" s="87"/>
      <c r="D39" s="153"/>
      <c r="E39" s="92" t="s">
        <v>0</v>
      </c>
      <c r="F39" s="89">
        <f>SUM(F31:F38)</f>
        <v>0</v>
      </c>
      <c r="G39" s="89">
        <f aca="true" t="shared" si="21" ref="G39:AE39">SUM(G31:G38)</f>
        <v>2</v>
      </c>
      <c r="H39" s="89">
        <f t="shared" si="21"/>
        <v>2</v>
      </c>
      <c r="I39" s="89">
        <f t="shared" si="21"/>
        <v>2</v>
      </c>
      <c r="J39" s="89">
        <f t="shared" si="21"/>
        <v>4</v>
      </c>
      <c r="K39" s="89">
        <f t="shared" si="21"/>
        <v>6</v>
      </c>
      <c r="L39" s="89">
        <f t="shared" si="21"/>
        <v>3</v>
      </c>
      <c r="M39" s="89">
        <f t="shared" si="21"/>
        <v>4</v>
      </c>
      <c r="N39" s="89">
        <f t="shared" si="21"/>
        <v>7</v>
      </c>
      <c r="O39" s="89">
        <f t="shared" si="21"/>
        <v>1</v>
      </c>
      <c r="P39" s="89">
        <f t="shared" si="21"/>
        <v>2</v>
      </c>
      <c r="Q39" s="89">
        <f t="shared" si="21"/>
        <v>3</v>
      </c>
      <c r="R39" s="89">
        <f t="shared" si="21"/>
        <v>0</v>
      </c>
      <c r="S39" s="89">
        <f t="shared" si="21"/>
        <v>0</v>
      </c>
      <c r="T39" s="89">
        <f t="shared" si="21"/>
        <v>0</v>
      </c>
      <c r="U39" s="89">
        <f t="shared" si="21"/>
        <v>1</v>
      </c>
      <c r="V39" s="89">
        <f t="shared" si="21"/>
        <v>2</v>
      </c>
      <c r="W39" s="89">
        <f t="shared" si="21"/>
        <v>3</v>
      </c>
      <c r="X39" s="89">
        <f t="shared" si="21"/>
        <v>0</v>
      </c>
      <c r="Y39" s="89">
        <f t="shared" si="21"/>
        <v>2</v>
      </c>
      <c r="Z39" s="89">
        <f t="shared" si="21"/>
        <v>2</v>
      </c>
      <c r="AA39" s="89">
        <f t="shared" si="21"/>
        <v>0</v>
      </c>
      <c r="AB39" s="89">
        <f t="shared" si="21"/>
        <v>0</v>
      </c>
      <c r="AC39" s="89">
        <f t="shared" si="21"/>
        <v>0</v>
      </c>
      <c r="AD39" s="89">
        <f t="shared" si="21"/>
        <v>7</v>
      </c>
      <c r="AE39" s="89">
        <f t="shared" si="21"/>
        <v>16</v>
      </c>
      <c r="AF39" s="89" t="s">
        <v>55</v>
      </c>
      <c r="AG39" s="89">
        <f>SUM(AG31:AG38)</f>
        <v>105</v>
      </c>
      <c r="AH39" s="89">
        <f>SUM(AH31:AH38)</f>
        <v>240</v>
      </c>
      <c r="AI39" s="89">
        <f>SUM(AI31:AI38)</f>
        <v>345</v>
      </c>
      <c r="AJ39" s="89">
        <f>SUM(AJ31:AJ38)</f>
        <v>23</v>
      </c>
      <c r="AK39" s="89"/>
      <c r="AL39" s="90"/>
      <c r="AM39" s="118"/>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39" s="16" customFormat="1" ht="12.75">
      <c r="A40" s="45" t="s">
        <v>72</v>
      </c>
      <c r="B40" s="45">
        <v>1</v>
      </c>
      <c r="C40" s="45"/>
      <c r="D40" s="187" t="s">
        <v>272</v>
      </c>
      <c r="E40" s="46" t="s">
        <v>64</v>
      </c>
      <c r="F40" s="14">
        <v>2</v>
      </c>
      <c r="G40" s="14">
        <v>2</v>
      </c>
      <c r="H40" s="14">
        <v>4</v>
      </c>
      <c r="I40" s="14"/>
      <c r="J40" s="14"/>
      <c r="K40" s="14"/>
      <c r="L40" s="14"/>
      <c r="M40" s="14"/>
      <c r="N40" s="14"/>
      <c r="O40" s="14"/>
      <c r="P40" s="14"/>
      <c r="Q40" s="14"/>
      <c r="R40" s="14"/>
      <c r="S40" s="14"/>
      <c r="T40" s="14"/>
      <c r="U40" s="14"/>
      <c r="V40" s="14"/>
      <c r="W40" s="14"/>
      <c r="X40" s="14"/>
      <c r="Y40" s="14"/>
      <c r="Z40" s="14"/>
      <c r="AA40" s="14"/>
      <c r="AB40" s="14"/>
      <c r="AC40" s="14"/>
      <c r="AD40" s="47">
        <f>F40+I40+L40+O40+R40+U40+X40+AA40</f>
        <v>2</v>
      </c>
      <c r="AE40" s="47">
        <f>G40+J40+M40+P40+S40+V40+Y40+AB40</f>
        <v>2</v>
      </c>
      <c r="AF40" s="47">
        <v>15</v>
      </c>
      <c r="AG40" s="47">
        <f>AD40*AF40</f>
        <v>30</v>
      </c>
      <c r="AH40" s="47">
        <f>AE40*AF40</f>
        <v>30</v>
      </c>
      <c r="AI40" s="47">
        <f>SUM(AG40:AH40)</f>
        <v>60</v>
      </c>
      <c r="AJ40" s="47">
        <f>AC40+Z40+W40+T40+Q40+N40+K40+H40</f>
        <v>4</v>
      </c>
      <c r="AK40" s="47" t="s">
        <v>73</v>
      </c>
      <c r="AL40" s="30"/>
      <c r="AM40" s="111"/>
    </row>
    <row r="41" spans="1:39" s="16" customFormat="1" ht="12.75">
      <c r="A41" s="24" t="s">
        <v>72</v>
      </c>
      <c r="B41" s="24">
        <v>2</v>
      </c>
      <c r="C41" s="24"/>
      <c r="D41" s="188" t="s">
        <v>292</v>
      </c>
      <c r="E41" s="15" t="s">
        <v>42</v>
      </c>
      <c r="F41" s="14"/>
      <c r="G41" s="14"/>
      <c r="H41" s="14"/>
      <c r="I41" s="14">
        <v>1</v>
      </c>
      <c r="J41" s="14">
        <v>2</v>
      </c>
      <c r="K41" s="14">
        <v>3</v>
      </c>
      <c r="L41" s="14"/>
      <c r="M41" s="14"/>
      <c r="N41" s="14"/>
      <c r="O41" s="14"/>
      <c r="P41" s="14"/>
      <c r="Q41" s="14"/>
      <c r="R41" s="14"/>
      <c r="S41" s="14"/>
      <c r="T41" s="14"/>
      <c r="U41" s="14"/>
      <c r="V41" s="14"/>
      <c r="W41" s="14"/>
      <c r="X41" s="14"/>
      <c r="Y41" s="14"/>
      <c r="Z41" s="14"/>
      <c r="AA41" s="14"/>
      <c r="AB41" s="14"/>
      <c r="AC41" s="14"/>
      <c r="AD41" s="47">
        <f aca="true" t="shared" si="22" ref="AD41:AD49">F41+I41+L41+O41+R41+U41+X41+AA41</f>
        <v>1</v>
      </c>
      <c r="AE41" s="22">
        <f>G41+J41+M41+P41+S41+V41+Y41+AB41</f>
        <v>2</v>
      </c>
      <c r="AF41" s="22">
        <v>15</v>
      </c>
      <c r="AG41" s="22">
        <f>AD41*AF41</f>
        <v>15</v>
      </c>
      <c r="AH41" s="22">
        <f>AE41*AF41</f>
        <v>30</v>
      </c>
      <c r="AI41" s="22">
        <f>SUM(AG41:AH41)</f>
        <v>45</v>
      </c>
      <c r="AJ41" s="47">
        <f aca="true" t="shared" si="23" ref="AJ41:AJ49">AC41+Z41+W41+T41+Q41+N41+K41+H41</f>
        <v>3</v>
      </c>
      <c r="AK41" s="22" t="s">
        <v>73</v>
      </c>
      <c r="AL41" s="185" t="s">
        <v>272</v>
      </c>
      <c r="AM41" s="113" t="s">
        <v>64</v>
      </c>
    </row>
    <row r="42" spans="1:39" s="16" customFormat="1" ht="12.75">
      <c r="A42" s="24" t="s">
        <v>74</v>
      </c>
      <c r="B42" s="24">
        <v>3</v>
      </c>
      <c r="C42" s="24"/>
      <c r="D42" s="186" t="s">
        <v>273</v>
      </c>
      <c r="E42" s="15" t="s">
        <v>111</v>
      </c>
      <c r="F42" s="14"/>
      <c r="G42" s="14"/>
      <c r="H42" s="14"/>
      <c r="I42" s="14"/>
      <c r="J42" s="14"/>
      <c r="K42" s="14"/>
      <c r="L42" s="14">
        <v>0</v>
      </c>
      <c r="M42" s="14">
        <v>3</v>
      </c>
      <c r="N42" s="14">
        <v>3</v>
      </c>
      <c r="O42" s="14"/>
      <c r="P42" s="14"/>
      <c r="Q42" s="14"/>
      <c r="R42" s="14"/>
      <c r="S42" s="14"/>
      <c r="T42" s="14"/>
      <c r="U42" s="14"/>
      <c r="V42" s="14"/>
      <c r="W42" s="14"/>
      <c r="X42" s="14"/>
      <c r="Y42" s="14"/>
      <c r="Z42" s="14"/>
      <c r="AA42" s="14"/>
      <c r="AB42" s="14"/>
      <c r="AC42" s="14"/>
      <c r="AD42" s="47">
        <f t="shared" si="22"/>
        <v>0</v>
      </c>
      <c r="AE42" s="22">
        <f>G42+J42+M42+P42+S42+V42+Y42+AB42</f>
        <v>3</v>
      </c>
      <c r="AF42" s="22">
        <v>15</v>
      </c>
      <c r="AG42" s="22">
        <f>AD42*AF42</f>
        <v>0</v>
      </c>
      <c r="AH42" s="22">
        <f>AE42*AF42</f>
        <v>45</v>
      </c>
      <c r="AI42" s="22">
        <f>SUM(AG42:AH42)</f>
        <v>45</v>
      </c>
      <c r="AJ42" s="47">
        <f t="shared" si="23"/>
        <v>3</v>
      </c>
      <c r="AK42" s="22" t="s">
        <v>13</v>
      </c>
      <c r="AL42" s="30"/>
      <c r="AM42" s="111"/>
    </row>
    <row r="43" spans="1:39" s="16" customFormat="1" ht="12.75">
      <c r="A43" s="43" t="s">
        <v>74</v>
      </c>
      <c r="B43" s="43">
        <v>4</v>
      </c>
      <c r="C43" s="43"/>
      <c r="D43" s="190" t="s">
        <v>274</v>
      </c>
      <c r="E43" s="49" t="s">
        <v>112</v>
      </c>
      <c r="F43" s="14"/>
      <c r="G43" s="14"/>
      <c r="H43" s="14"/>
      <c r="I43" s="14"/>
      <c r="J43" s="14"/>
      <c r="K43" s="14"/>
      <c r="L43" s="14"/>
      <c r="M43" s="14"/>
      <c r="N43" s="14"/>
      <c r="O43" s="14">
        <v>1</v>
      </c>
      <c r="P43" s="14">
        <v>2</v>
      </c>
      <c r="Q43" s="14">
        <v>3</v>
      </c>
      <c r="R43" s="19"/>
      <c r="S43" s="19"/>
      <c r="T43" s="19"/>
      <c r="U43" s="14"/>
      <c r="V43" s="14"/>
      <c r="W43" s="14"/>
      <c r="X43" s="14"/>
      <c r="Y43" s="14"/>
      <c r="Z43" s="14"/>
      <c r="AA43" s="14"/>
      <c r="AB43" s="14"/>
      <c r="AC43" s="14"/>
      <c r="AD43" s="47">
        <f t="shared" si="22"/>
        <v>1</v>
      </c>
      <c r="AE43" s="25">
        <f>G43+J43+M43+P43+S43+V43+Y43+AB43</f>
        <v>2</v>
      </c>
      <c r="AF43" s="25">
        <v>15</v>
      </c>
      <c r="AG43" s="25">
        <f>AD43*AF43</f>
        <v>15</v>
      </c>
      <c r="AH43" s="25">
        <f>AE43*AF43</f>
        <v>30</v>
      </c>
      <c r="AI43" s="22">
        <f>SUM(AG43:AH43)</f>
        <v>45</v>
      </c>
      <c r="AJ43" s="47">
        <f t="shared" si="23"/>
        <v>3</v>
      </c>
      <c r="AK43" s="25" t="s">
        <v>73</v>
      </c>
      <c r="AL43" s="186" t="s">
        <v>273</v>
      </c>
      <c r="AM43" s="113" t="s">
        <v>111</v>
      </c>
    </row>
    <row r="44" spans="1:39" s="16" customFormat="1" ht="51">
      <c r="A44" s="43" t="s">
        <v>76</v>
      </c>
      <c r="B44" s="43">
        <v>7</v>
      </c>
      <c r="C44" s="43"/>
      <c r="D44" s="190" t="s">
        <v>267</v>
      </c>
      <c r="E44" s="49" t="s">
        <v>239</v>
      </c>
      <c r="F44" s="14"/>
      <c r="G44" s="14"/>
      <c r="H44" s="14"/>
      <c r="I44" s="14"/>
      <c r="J44" s="14"/>
      <c r="K44" s="14"/>
      <c r="L44" s="14"/>
      <c r="M44" s="14"/>
      <c r="N44" s="14"/>
      <c r="O44" s="14"/>
      <c r="P44" s="14"/>
      <c r="Q44" s="14"/>
      <c r="R44" s="14"/>
      <c r="S44" s="14"/>
      <c r="T44" s="14"/>
      <c r="U44" s="14"/>
      <c r="V44" s="14"/>
      <c r="W44" s="14"/>
      <c r="X44" s="14">
        <v>1</v>
      </c>
      <c r="Y44" s="14">
        <v>1</v>
      </c>
      <c r="Z44" s="14">
        <v>2</v>
      </c>
      <c r="AA44" s="14"/>
      <c r="AB44" s="14"/>
      <c r="AC44" s="14"/>
      <c r="AD44" s="47">
        <f t="shared" si="22"/>
        <v>1</v>
      </c>
      <c r="AE44" s="25">
        <f>G44+J44+M44+P44+S44+V44+Y44+AB44</f>
        <v>1</v>
      </c>
      <c r="AF44" s="25">
        <v>15</v>
      </c>
      <c r="AG44" s="25">
        <f>AD44*AF44</f>
        <v>15</v>
      </c>
      <c r="AH44" s="25">
        <f>AE44*AF44</f>
        <v>15</v>
      </c>
      <c r="AI44" s="22">
        <f>SUM(AG44:AH44)</f>
        <v>30</v>
      </c>
      <c r="AJ44" s="47">
        <f t="shared" si="23"/>
        <v>2</v>
      </c>
      <c r="AK44" s="25" t="s">
        <v>13</v>
      </c>
      <c r="AL44" s="191" t="s">
        <v>293</v>
      </c>
      <c r="AM44" s="164" t="s">
        <v>255</v>
      </c>
    </row>
    <row r="45" spans="1:81" s="10" customFormat="1" ht="12.75">
      <c r="A45" s="87"/>
      <c r="B45" s="87"/>
      <c r="C45" s="87"/>
      <c r="D45" s="153"/>
      <c r="E45" s="92" t="s">
        <v>1</v>
      </c>
      <c r="F45" s="89">
        <f>SUM(F40:F44)</f>
        <v>2</v>
      </c>
      <c r="G45" s="89">
        <f aca="true" t="shared" si="24" ref="G45:AE45">SUM(G40:G44)</f>
        <v>2</v>
      </c>
      <c r="H45" s="89">
        <f t="shared" si="24"/>
        <v>4</v>
      </c>
      <c r="I45" s="89">
        <f t="shared" si="24"/>
        <v>1</v>
      </c>
      <c r="J45" s="89">
        <f t="shared" si="24"/>
        <v>2</v>
      </c>
      <c r="K45" s="89">
        <f t="shared" si="24"/>
        <v>3</v>
      </c>
      <c r="L45" s="89">
        <f t="shared" si="24"/>
        <v>0</v>
      </c>
      <c r="M45" s="89">
        <f t="shared" si="24"/>
        <v>3</v>
      </c>
      <c r="N45" s="89">
        <f t="shared" si="24"/>
        <v>3</v>
      </c>
      <c r="O45" s="89">
        <f t="shared" si="24"/>
        <v>1</v>
      </c>
      <c r="P45" s="89">
        <f t="shared" si="24"/>
        <v>2</v>
      </c>
      <c r="Q45" s="89">
        <f t="shared" si="24"/>
        <v>3</v>
      </c>
      <c r="R45" s="89">
        <f t="shared" si="24"/>
        <v>0</v>
      </c>
      <c r="S45" s="89">
        <f t="shared" si="24"/>
        <v>0</v>
      </c>
      <c r="T45" s="89">
        <f t="shared" si="24"/>
        <v>0</v>
      </c>
      <c r="U45" s="89">
        <f t="shared" si="24"/>
        <v>0</v>
      </c>
      <c r="V45" s="89">
        <f t="shared" si="24"/>
        <v>0</v>
      </c>
      <c r="W45" s="89">
        <f t="shared" si="24"/>
        <v>0</v>
      </c>
      <c r="X45" s="89">
        <f t="shared" si="24"/>
        <v>1</v>
      </c>
      <c r="Y45" s="89">
        <f t="shared" si="24"/>
        <v>1</v>
      </c>
      <c r="Z45" s="89">
        <f t="shared" si="24"/>
        <v>2</v>
      </c>
      <c r="AA45" s="89">
        <f t="shared" si="24"/>
        <v>0</v>
      </c>
      <c r="AB45" s="89">
        <f t="shared" si="24"/>
        <v>0</v>
      </c>
      <c r="AC45" s="89">
        <f t="shared" si="24"/>
        <v>0</v>
      </c>
      <c r="AD45" s="89">
        <f t="shared" si="24"/>
        <v>5</v>
      </c>
      <c r="AE45" s="89">
        <f t="shared" si="24"/>
        <v>10</v>
      </c>
      <c r="AF45" s="89" t="s">
        <v>55</v>
      </c>
      <c r="AG45" s="89">
        <f>SUM(AG40:AG44)</f>
        <v>75</v>
      </c>
      <c r="AH45" s="89">
        <f>SUM(AH40:AH44)</f>
        <v>150</v>
      </c>
      <c r="AI45" s="89">
        <f>SUM(AI40:AI44)</f>
        <v>225</v>
      </c>
      <c r="AJ45" s="89">
        <f>SUM(AJ40:AJ44)</f>
        <v>15</v>
      </c>
      <c r="AK45" s="89"/>
      <c r="AL45" s="90"/>
      <c r="AM45" s="118"/>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row>
    <row r="46" spans="1:39" s="16" customFormat="1" ht="12.75">
      <c r="A46" s="45" t="s">
        <v>72</v>
      </c>
      <c r="B46" s="45">
        <v>1</v>
      </c>
      <c r="C46" s="45"/>
      <c r="D46" s="187" t="s">
        <v>275</v>
      </c>
      <c r="E46" s="46" t="s">
        <v>9</v>
      </c>
      <c r="F46" s="14">
        <v>2</v>
      </c>
      <c r="G46" s="14">
        <v>2</v>
      </c>
      <c r="H46" s="14">
        <v>4</v>
      </c>
      <c r="I46" s="14"/>
      <c r="J46" s="14"/>
      <c r="K46" s="14"/>
      <c r="L46" s="14"/>
      <c r="M46" s="14"/>
      <c r="N46" s="14"/>
      <c r="O46" s="14"/>
      <c r="P46" s="14"/>
      <c r="Q46" s="14"/>
      <c r="R46" s="14"/>
      <c r="S46" s="14"/>
      <c r="T46" s="14"/>
      <c r="U46" s="14"/>
      <c r="V46" s="14"/>
      <c r="W46" s="14"/>
      <c r="X46" s="14"/>
      <c r="Y46" s="14"/>
      <c r="Z46" s="14"/>
      <c r="AA46" s="14"/>
      <c r="AB46" s="14"/>
      <c r="AC46" s="14"/>
      <c r="AD46" s="47">
        <f t="shared" si="22"/>
        <v>2</v>
      </c>
      <c r="AE46" s="47">
        <f>G46+J46+M46+P46+S46+V46+Y46+AB46</f>
        <v>2</v>
      </c>
      <c r="AF46" s="47">
        <v>15</v>
      </c>
      <c r="AG46" s="47">
        <f>AD46*AF46</f>
        <v>30</v>
      </c>
      <c r="AH46" s="47">
        <f>AE46*AF46</f>
        <v>30</v>
      </c>
      <c r="AI46" s="47">
        <f>SUM(AG46:AH46)</f>
        <v>60</v>
      </c>
      <c r="AJ46" s="47">
        <f t="shared" si="23"/>
        <v>4</v>
      </c>
      <c r="AK46" s="47" t="s">
        <v>73</v>
      </c>
      <c r="AL46" s="30"/>
      <c r="AM46" s="111"/>
    </row>
    <row r="47" spans="1:39" s="16" customFormat="1" ht="12.75">
      <c r="A47" s="24" t="s">
        <v>72</v>
      </c>
      <c r="B47" s="24">
        <v>2</v>
      </c>
      <c r="C47" s="24"/>
      <c r="D47" s="188" t="s">
        <v>276</v>
      </c>
      <c r="E47" s="15" t="s">
        <v>56</v>
      </c>
      <c r="F47" s="14"/>
      <c r="G47" s="14"/>
      <c r="H47" s="14"/>
      <c r="I47" s="14">
        <v>0</v>
      </c>
      <c r="J47" s="14">
        <v>2</v>
      </c>
      <c r="K47" s="14">
        <v>2</v>
      </c>
      <c r="L47" s="14"/>
      <c r="M47" s="14"/>
      <c r="N47" s="14"/>
      <c r="O47" s="14"/>
      <c r="P47" s="14"/>
      <c r="Q47" s="14"/>
      <c r="R47" s="14"/>
      <c r="S47" s="14"/>
      <c r="T47" s="14"/>
      <c r="U47" s="14"/>
      <c r="V47" s="14"/>
      <c r="W47" s="14"/>
      <c r="X47" s="14"/>
      <c r="Y47" s="14"/>
      <c r="Z47" s="14"/>
      <c r="AA47" s="14"/>
      <c r="AB47" s="14"/>
      <c r="AC47" s="14"/>
      <c r="AD47" s="47">
        <f t="shared" si="22"/>
        <v>0</v>
      </c>
      <c r="AE47" s="22">
        <f>G47+J47+M47+P47+S47+V47+Y47+AB47</f>
        <v>2</v>
      </c>
      <c r="AF47" s="22">
        <v>15</v>
      </c>
      <c r="AG47" s="22">
        <f>AD47*AF47</f>
        <v>0</v>
      </c>
      <c r="AH47" s="22">
        <f>AE47*AF47</f>
        <v>30</v>
      </c>
      <c r="AI47" s="22">
        <f>SUM(AG47:AH47)</f>
        <v>30</v>
      </c>
      <c r="AJ47" s="47">
        <f t="shared" si="23"/>
        <v>2</v>
      </c>
      <c r="AK47" s="22" t="s">
        <v>13</v>
      </c>
      <c r="AL47" s="12"/>
      <c r="AM47" s="148"/>
    </row>
    <row r="48" spans="1:39" s="16" customFormat="1" ht="12.75">
      <c r="A48" s="24" t="s">
        <v>74</v>
      </c>
      <c r="B48" s="24">
        <v>4</v>
      </c>
      <c r="C48" s="24"/>
      <c r="D48" s="186" t="s">
        <v>277</v>
      </c>
      <c r="E48" s="15" t="s">
        <v>113</v>
      </c>
      <c r="F48" s="14"/>
      <c r="G48" s="14"/>
      <c r="H48" s="14"/>
      <c r="I48" s="14"/>
      <c r="J48" s="14"/>
      <c r="K48" s="14"/>
      <c r="O48" s="14">
        <v>2</v>
      </c>
      <c r="P48" s="14">
        <v>2</v>
      </c>
      <c r="Q48" s="14">
        <v>4</v>
      </c>
      <c r="R48" s="14"/>
      <c r="S48" s="14"/>
      <c r="T48" s="14"/>
      <c r="U48" s="14"/>
      <c r="V48" s="14"/>
      <c r="W48" s="14"/>
      <c r="X48" s="14"/>
      <c r="Y48" s="14"/>
      <c r="Z48" s="14"/>
      <c r="AA48" s="14"/>
      <c r="AB48" s="14"/>
      <c r="AC48" s="14"/>
      <c r="AD48" s="47">
        <f t="shared" si="22"/>
        <v>2</v>
      </c>
      <c r="AE48" s="22">
        <f>G48+J48+M48+P48+S48+V48+Y48+AB48</f>
        <v>2</v>
      </c>
      <c r="AF48" s="22">
        <v>15</v>
      </c>
      <c r="AG48" s="22">
        <f>AD48*AF48</f>
        <v>30</v>
      </c>
      <c r="AH48" s="22">
        <f>AE48*AF48</f>
        <v>30</v>
      </c>
      <c r="AI48" s="22">
        <f>SUM(AG48:AH48)</f>
        <v>60</v>
      </c>
      <c r="AJ48" s="47">
        <f t="shared" si="23"/>
        <v>4</v>
      </c>
      <c r="AK48" s="22" t="s">
        <v>73</v>
      </c>
      <c r="AL48" s="30"/>
      <c r="AM48" s="111"/>
    </row>
    <row r="49" spans="1:39" s="16" customFormat="1" ht="12.75">
      <c r="A49" s="43" t="s">
        <v>74</v>
      </c>
      <c r="B49" s="43">
        <v>3</v>
      </c>
      <c r="C49" s="43"/>
      <c r="D49" s="190" t="s">
        <v>278</v>
      </c>
      <c r="E49" s="49" t="s">
        <v>2</v>
      </c>
      <c r="F49" s="14"/>
      <c r="G49" s="14"/>
      <c r="H49" s="14"/>
      <c r="I49" s="14"/>
      <c r="J49" s="14"/>
      <c r="K49" s="14"/>
      <c r="L49" s="14">
        <v>1</v>
      </c>
      <c r="M49" s="14">
        <v>1</v>
      </c>
      <c r="N49" s="14">
        <v>2</v>
      </c>
      <c r="O49" s="14"/>
      <c r="P49" s="14"/>
      <c r="Q49" s="14"/>
      <c r="R49" s="14"/>
      <c r="S49" s="14"/>
      <c r="T49" s="14"/>
      <c r="U49" s="14"/>
      <c r="V49" s="14"/>
      <c r="W49" s="14"/>
      <c r="AA49" s="14"/>
      <c r="AB49" s="14"/>
      <c r="AC49" s="14"/>
      <c r="AD49" s="47">
        <f t="shared" si="22"/>
        <v>1</v>
      </c>
      <c r="AE49" s="22">
        <f>G49+J49+M49+P49+S49+V49+Y49+AB49</f>
        <v>1</v>
      </c>
      <c r="AF49" s="25">
        <v>15</v>
      </c>
      <c r="AG49" s="25">
        <f>AD49*AF49</f>
        <v>15</v>
      </c>
      <c r="AH49" s="25">
        <f>AE49*AF49</f>
        <v>15</v>
      </c>
      <c r="AI49" s="25">
        <f>SUM(AG49:AH49)</f>
        <v>30</v>
      </c>
      <c r="AJ49" s="47">
        <f t="shared" si="23"/>
        <v>2</v>
      </c>
      <c r="AK49" s="25" t="s">
        <v>73</v>
      </c>
      <c r="AL49" s="30"/>
      <c r="AM49" s="111"/>
    </row>
    <row r="50" spans="1:81" s="10" customFormat="1" ht="12.75">
      <c r="A50" s="87"/>
      <c r="B50" s="87"/>
      <c r="C50" s="87"/>
      <c r="D50" s="87"/>
      <c r="E50" s="92" t="s">
        <v>3</v>
      </c>
      <c r="F50" s="89">
        <f aca="true" t="shared" si="25" ref="F50:AE50">SUM(F46:F49)</f>
        <v>2</v>
      </c>
      <c r="G50" s="89">
        <f t="shared" si="25"/>
        <v>2</v>
      </c>
      <c r="H50" s="89">
        <f t="shared" si="25"/>
        <v>4</v>
      </c>
      <c r="I50" s="89">
        <f t="shared" si="25"/>
        <v>0</v>
      </c>
      <c r="J50" s="89">
        <f t="shared" si="25"/>
        <v>2</v>
      </c>
      <c r="K50" s="89">
        <f t="shared" si="25"/>
        <v>2</v>
      </c>
      <c r="L50" s="89">
        <f>SUM(L46:L49)</f>
        <v>1</v>
      </c>
      <c r="M50" s="89">
        <f>SUM(M46:M49)</f>
        <v>1</v>
      </c>
      <c r="N50" s="89">
        <f>SUM(N46:N49)</f>
        <v>2</v>
      </c>
      <c r="O50" s="89">
        <f t="shared" si="25"/>
        <v>2</v>
      </c>
      <c r="P50" s="89">
        <f t="shared" si="25"/>
        <v>2</v>
      </c>
      <c r="Q50" s="89">
        <f t="shared" si="25"/>
        <v>4</v>
      </c>
      <c r="R50" s="89">
        <f t="shared" si="25"/>
        <v>0</v>
      </c>
      <c r="S50" s="89">
        <f t="shared" si="25"/>
        <v>0</v>
      </c>
      <c r="T50" s="89">
        <f t="shared" si="25"/>
        <v>0</v>
      </c>
      <c r="U50" s="89">
        <f t="shared" si="25"/>
        <v>0</v>
      </c>
      <c r="V50" s="89">
        <f t="shared" si="25"/>
        <v>0</v>
      </c>
      <c r="W50" s="89">
        <f t="shared" si="25"/>
        <v>0</v>
      </c>
      <c r="X50" s="89">
        <f t="shared" si="25"/>
        <v>0</v>
      </c>
      <c r="Y50" s="89">
        <f t="shared" si="25"/>
        <v>0</v>
      </c>
      <c r="Z50" s="89">
        <f t="shared" si="25"/>
        <v>0</v>
      </c>
      <c r="AA50" s="89">
        <f t="shared" si="25"/>
        <v>0</v>
      </c>
      <c r="AB50" s="89">
        <f t="shared" si="25"/>
        <v>0</v>
      </c>
      <c r="AC50" s="89">
        <f t="shared" si="25"/>
        <v>0</v>
      </c>
      <c r="AD50" s="89">
        <f t="shared" si="25"/>
        <v>5</v>
      </c>
      <c r="AE50" s="89">
        <f t="shared" si="25"/>
        <v>7</v>
      </c>
      <c r="AF50" s="89" t="s">
        <v>55</v>
      </c>
      <c r="AG50" s="89">
        <f>SUM(AG46:AG49)</f>
        <v>75</v>
      </c>
      <c r="AH50" s="89">
        <f>SUM(AH46:AH49)</f>
        <v>105</v>
      </c>
      <c r="AI50" s="89">
        <f>SUM(AI46:AI49)</f>
        <v>180</v>
      </c>
      <c r="AJ50" s="124">
        <f>SUM(AJ46:AJ49)</f>
        <v>12</v>
      </c>
      <c r="AK50" s="89"/>
      <c r="AL50" s="90"/>
      <c r="AM50" s="118"/>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row>
    <row r="51" spans="1:39" s="16" customFormat="1" ht="12.75">
      <c r="A51" s="45" t="s">
        <v>72</v>
      </c>
      <c r="B51" s="45">
        <v>1</v>
      </c>
      <c r="C51" s="45"/>
      <c r="D51" s="189" t="s">
        <v>279</v>
      </c>
      <c r="E51" s="46" t="s">
        <v>128</v>
      </c>
      <c r="F51" s="14">
        <v>0</v>
      </c>
      <c r="G51" s="14">
        <v>2</v>
      </c>
      <c r="H51" s="14">
        <v>2</v>
      </c>
      <c r="I51" s="14"/>
      <c r="J51" s="14"/>
      <c r="K51" s="14"/>
      <c r="L51" s="14"/>
      <c r="M51" s="14"/>
      <c r="N51" s="14"/>
      <c r="O51" s="14"/>
      <c r="P51" s="14"/>
      <c r="Q51" s="14"/>
      <c r="R51" s="14"/>
      <c r="S51" s="14"/>
      <c r="T51" s="14"/>
      <c r="U51" s="14"/>
      <c r="V51" s="14"/>
      <c r="W51" s="14"/>
      <c r="X51" s="14"/>
      <c r="Y51" s="14"/>
      <c r="Z51" s="14"/>
      <c r="AA51" s="14"/>
      <c r="AB51" s="14"/>
      <c r="AC51" s="14"/>
      <c r="AD51" s="47">
        <f aca="true" t="shared" si="26" ref="AD51:AE56">F51+I51+L51+O51+R51+U51+X51+AA51</f>
        <v>0</v>
      </c>
      <c r="AE51" s="47">
        <f t="shared" si="26"/>
        <v>2</v>
      </c>
      <c r="AF51" s="47">
        <v>15</v>
      </c>
      <c r="AG51" s="47">
        <f aca="true" t="shared" si="27" ref="AG51:AG56">AD51*AF51</f>
        <v>0</v>
      </c>
      <c r="AH51" s="47">
        <f aca="true" t="shared" si="28" ref="AH51:AH56">AE51*AF51</f>
        <v>30</v>
      </c>
      <c r="AI51" s="47">
        <f aca="true" t="shared" si="29" ref="AI51:AI56">SUM(AG51:AH51)</f>
        <v>30</v>
      </c>
      <c r="AJ51" s="47">
        <f aca="true" t="shared" si="30" ref="AJ51:AJ56">AC51+Z51+W51+T51+Q51+N51+K51+H51</f>
        <v>2</v>
      </c>
      <c r="AK51" s="47" t="s">
        <v>73</v>
      </c>
      <c r="AL51" s="13"/>
      <c r="AM51" s="111"/>
    </row>
    <row r="52" spans="1:39" s="16" customFormat="1" ht="12.75">
      <c r="A52" s="24" t="s">
        <v>72</v>
      </c>
      <c r="B52" s="24">
        <v>2</v>
      </c>
      <c r="C52" s="24"/>
      <c r="D52" s="186" t="s">
        <v>294</v>
      </c>
      <c r="E52" s="15" t="s">
        <v>44</v>
      </c>
      <c r="F52" s="14"/>
      <c r="G52" s="14"/>
      <c r="H52" s="14"/>
      <c r="I52" s="14">
        <v>0</v>
      </c>
      <c r="J52" s="14">
        <v>1</v>
      </c>
      <c r="K52" s="14">
        <v>1</v>
      </c>
      <c r="L52" s="19"/>
      <c r="M52" s="19"/>
      <c r="N52" s="19"/>
      <c r="O52" s="14"/>
      <c r="P52" s="14"/>
      <c r="Q52" s="14"/>
      <c r="R52" s="14"/>
      <c r="S52" s="14"/>
      <c r="T52" s="14"/>
      <c r="U52" s="14"/>
      <c r="V52" s="14"/>
      <c r="W52" s="14"/>
      <c r="X52" s="14"/>
      <c r="Y52" s="14"/>
      <c r="Z52" s="14"/>
      <c r="AA52" s="14"/>
      <c r="AB52" s="14"/>
      <c r="AC52" s="14"/>
      <c r="AD52" s="22">
        <f t="shared" si="26"/>
        <v>0</v>
      </c>
      <c r="AE52" s="47">
        <f t="shared" si="26"/>
        <v>1</v>
      </c>
      <c r="AF52" s="22">
        <v>15</v>
      </c>
      <c r="AG52" s="22">
        <f t="shared" si="27"/>
        <v>0</v>
      </c>
      <c r="AH52" s="22">
        <f t="shared" si="28"/>
        <v>15</v>
      </c>
      <c r="AI52" s="22">
        <f t="shared" si="29"/>
        <v>15</v>
      </c>
      <c r="AJ52" s="47">
        <f t="shared" si="30"/>
        <v>1</v>
      </c>
      <c r="AK52" s="22" t="s">
        <v>13</v>
      </c>
      <c r="AL52" s="189" t="s">
        <v>279</v>
      </c>
      <c r="AM52" s="113" t="s">
        <v>128</v>
      </c>
    </row>
    <row r="53" spans="1:39" s="16" customFormat="1" ht="12.75">
      <c r="A53" s="43" t="s">
        <v>74</v>
      </c>
      <c r="B53" s="43">
        <v>3</v>
      </c>
      <c r="C53" s="43"/>
      <c r="D53" s="188" t="s">
        <v>280</v>
      </c>
      <c r="E53" s="49" t="s">
        <v>238</v>
      </c>
      <c r="F53" s="14"/>
      <c r="G53" s="14"/>
      <c r="H53" s="14"/>
      <c r="I53" s="14"/>
      <c r="J53" s="14"/>
      <c r="K53" s="14"/>
      <c r="L53" s="14">
        <v>2</v>
      </c>
      <c r="M53" s="14">
        <v>0</v>
      </c>
      <c r="N53" s="14">
        <v>2</v>
      </c>
      <c r="O53" s="14"/>
      <c r="P53" s="14"/>
      <c r="Q53" s="14"/>
      <c r="R53" s="19"/>
      <c r="S53" s="19"/>
      <c r="T53" s="19"/>
      <c r="U53" s="14"/>
      <c r="V53" s="14"/>
      <c r="W53" s="14"/>
      <c r="X53" s="14"/>
      <c r="Y53" s="14"/>
      <c r="Z53" s="14"/>
      <c r="AA53" s="14"/>
      <c r="AB53" s="14"/>
      <c r="AC53" s="14"/>
      <c r="AD53" s="22">
        <f t="shared" si="26"/>
        <v>2</v>
      </c>
      <c r="AE53" s="47">
        <f t="shared" si="26"/>
        <v>0</v>
      </c>
      <c r="AF53" s="25">
        <v>15</v>
      </c>
      <c r="AG53" s="25">
        <f t="shared" si="27"/>
        <v>30</v>
      </c>
      <c r="AH53" s="25">
        <f t="shared" si="28"/>
        <v>0</v>
      </c>
      <c r="AI53" s="25">
        <f t="shared" si="29"/>
        <v>30</v>
      </c>
      <c r="AJ53" s="47">
        <f t="shared" si="30"/>
        <v>2</v>
      </c>
      <c r="AK53" s="25" t="s">
        <v>73</v>
      </c>
      <c r="AL53" s="18"/>
      <c r="AM53" s="113"/>
    </row>
    <row r="54" spans="1:39" s="16" customFormat="1" ht="12.75">
      <c r="A54" s="43" t="s">
        <v>74</v>
      </c>
      <c r="B54" s="43">
        <v>4</v>
      </c>
      <c r="C54" s="43"/>
      <c r="D54" s="188" t="s">
        <v>281</v>
      </c>
      <c r="E54" s="49" t="s">
        <v>237</v>
      </c>
      <c r="F54" s="14"/>
      <c r="G54" s="14"/>
      <c r="H54" s="14"/>
      <c r="I54" s="14"/>
      <c r="J54" s="14"/>
      <c r="K54" s="14"/>
      <c r="O54" s="14">
        <v>1</v>
      </c>
      <c r="P54" s="14">
        <v>0</v>
      </c>
      <c r="Q54" s="14">
        <v>1</v>
      </c>
      <c r="R54" s="19"/>
      <c r="S54" s="19"/>
      <c r="T54" s="19"/>
      <c r="U54" s="14"/>
      <c r="V54" s="14"/>
      <c r="W54" s="14"/>
      <c r="X54" s="14"/>
      <c r="Y54" s="14"/>
      <c r="Z54" s="14"/>
      <c r="AA54" s="14"/>
      <c r="AB54" s="14"/>
      <c r="AC54" s="14"/>
      <c r="AD54" s="22">
        <f t="shared" si="26"/>
        <v>1</v>
      </c>
      <c r="AE54" s="47">
        <f t="shared" si="26"/>
        <v>0</v>
      </c>
      <c r="AF54" s="25">
        <v>15</v>
      </c>
      <c r="AG54" s="25">
        <f t="shared" si="27"/>
        <v>15</v>
      </c>
      <c r="AH54" s="25">
        <f t="shared" si="28"/>
        <v>0</v>
      </c>
      <c r="AI54" s="25">
        <f t="shared" si="29"/>
        <v>15</v>
      </c>
      <c r="AJ54" s="47">
        <f t="shared" si="30"/>
        <v>1</v>
      </c>
      <c r="AK54" s="25" t="s">
        <v>13</v>
      </c>
      <c r="AL54" s="30"/>
      <c r="AM54" s="110"/>
    </row>
    <row r="55" spans="1:39" s="16" customFormat="1" ht="12.75">
      <c r="A55" s="43" t="s">
        <v>75</v>
      </c>
      <c r="B55" s="43">
        <v>5</v>
      </c>
      <c r="C55" s="43"/>
      <c r="D55" s="183" t="s">
        <v>270</v>
      </c>
      <c r="E55" s="49" t="s">
        <v>241</v>
      </c>
      <c r="F55" s="14"/>
      <c r="G55" s="14"/>
      <c r="H55" s="14"/>
      <c r="I55" s="14"/>
      <c r="J55" s="14"/>
      <c r="K55" s="14"/>
      <c r="O55" s="14"/>
      <c r="P55" s="14"/>
      <c r="Q55" s="14"/>
      <c r="R55" s="14">
        <v>0</v>
      </c>
      <c r="S55" s="14">
        <v>2</v>
      </c>
      <c r="T55" s="14">
        <v>2</v>
      </c>
      <c r="U55" s="14"/>
      <c r="V55" s="14"/>
      <c r="W55" s="14"/>
      <c r="X55" s="14"/>
      <c r="Y55" s="14"/>
      <c r="Z55" s="14"/>
      <c r="AA55" s="14"/>
      <c r="AB55" s="14"/>
      <c r="AC55" s="14"/>
      <c r="AD55" s="22">
        <f t="shared" si="26"/>
        <v>0</v>
      </c>
      <c r="AE55" s="47">
        <f t="shared" si="26"/>
        <v>2</v>
      </c>
      <c r="AF55" s="25">
        <v>15</v>
      </c>
      <c r="AG55" s="25">
        <f t="shared" si="27"/>
        <v>0</v>
      </c>
      <c r="AH55" s="25">
        <f t="shared" si="28"/>
        <v>30</v>
      </c>
      <c r="AI55" s="25">
        <f t="shared" si="29"/>
        <v>30</v>
      </c>
      <c r="AJ55" s="47">
        <f t="shared" si="30"/>
        <v>2</v>
      </c>
      <c r="AK55" s="25" t="s">
        <v>73</v>
      </c>
      <c r="AL55" s="186" t="s">
        <v>294</v>
      </c>
      <c r="AM55" s="113" t="s">
        <v>44</v>
      </c>
    </row>
    <row r="56" spans="1:39" s="16" customFormat="1" ht="12.75">
      <c r="A56" s="43" t="s">
        <v>75</v>
      </c>
      <c r="B56" s="43">
        <v>6</v>
      </c>
      <c r="C56" s="43"/>
      <c r="D56" s="184" t="s">
        <v>271</v>
      </c>
      <c r="E56" s="49" t="s">
        <v>236</v>
      </c>
      <c r="F56" s="14"/>
      <c r="G56" s="14"/>
      <c r="H56" s="14"/>
      <c r="I56" s="14"/>
      <c r="J56" s="14"/>
      <c r="K56" s="14"/>
      <c r="O56" s="14"/>
      <c r="P56" s="14"/>
      <c r="Q56" s="14"/>
      <c r="R56" s="19"/>
      <c r="S56" s="19"/>
      <c r="T56" s="19"/>
      <c r="U56" s="14">
        <v>0</v>
      </c>
      <c r="V56" s="14">
        <v>2</v>
      </c>
      <c r="W56" s="14">
        <v>2</v>
      </c>
      <c r="X56" s="14"/>
      <c r="Y56" s="14"/>
      <c r="Z56" s="14"/>
      <c r="AA56" s="14"/>
      <c r="AB56" s="14"/>
      <c r="AC56" s="14"/>
      <c r="AD56" s="22">
        <f t="shared" si="26"/>
        <v>0</v>
      </c>
      <c r="AE56" s="47">
        <f t="shared" si="26"/>
        <v>2</v>
      </c>
      <c r="AF56" s="25">
        <v>15</v>
      </c>
      <c r="AG56" s="25">
        <f t="shared" si="27"/>
        <v>0</v>
      </c>
      <c r="AH56" s="25">
        <f t="shared" si="28"/>
        <v>30</v>
      </c>
      <c r="AI56" s="25">
        <f t="shared" si="29"/>
        <v>30</v>
      </c>
      <c r="AJ56" s="47">
        <f t="shared" si="30"/>
        <v>2</v>
      </c>
      <c r="AK56" s="25" t="s">
        <v>73</v>
      </c>
      <c r="AL56" s="183" t="s">
        <v>270</v>
      </c>
      <c r="AM56" s="113" t="s">
        <v>247</v>
      </c>
    </row>
    <row r="57" spans="1:81" s="10" customFormat="1" ht="12.75">
      <c r="A57" s="87"/>
      <c r="B57" s="87"/>
      <c r="C57" s="87"/>
      <c r="D57" s="153"/>
      <c r="E57" s="92" t="s">
        <v>4</v>
      </c>
      <c r="F57" s="89">
        <f aca="true" t="shared" si="31" ref="F57:AC57">SUM(F51:F55)</f>
        <v>0</v>
      </c>
      <c r="G57" s="89">
        <f t="shared" si="31"/>
        <v>2</v>
      </c>
      <c r="H57" s="89">
        <f t="shared" si="31"/>
        <v>2</v>
      </c>
      <c r="I57" s="89">
        <f t="shared" si="31"/>
        <v>0</v>
      </c>
      <c r="J57" s="89">
        <f t="shared" si="31"/>
        <v>1</v>
      </c>
      <c r="K57" s="89">
        <f t="shared" si="31"/>
        <v>1</v>
      </c>
      <c r="L57" s="89">
        <f>SUM(L51:L56)</f>
        <v>2</v>
      </c>
      <c r="M57" s="89">
        <f t="shared" si="31"/>
        <v>0</v>
      </c>
      <c r="N57" s="89">
        <f>SUM(N51:N56)</f>
        <v>2</v>
      </c>
      <c r="O57" s="89">
        <f t="shared" si="31"/>
        <v>1</v>
      </c>
      <c r="P57" s="89">
        <f t="shared" si="31"/>
        <v>0</v>
      </c>
      <c r="Q57" s="89">
        <f t="shared" si="31"/>
        <v>1</v>
      </c>
      <c r="R57" s="89">
        <f t="shared" si="31"/>
        <v>0</v>
      </c>
      <c r="S57" s="89">
        <f t="shared" si="31"/>
        <v>2</v>
      </c>
      <c r="T57" s="89">
        <f t="shared" si="31"/>
        <v>2</v>
      </c>
      <c r="U57" s="89">
        <f t="shared" si="31"/>
        <v>0</v>
      </c>
      <c r="V57" s="89">
        <f t="shared" si="31"/>
        <v>0</v>
      </c>
      <c r="W57" s="89">
        <f t="shared" si="31"/>
        <v>0</v>
      </c>
      <c r="X57" s="89">
        <f t="shared" si="31"/>
        <v>0</v>
      </c>
      <c r="Y57" s="89">
        <f t="shared" si="31"/>
        <v>0</v>
      </c>
      <c r="Z57" s="89">
        <f t="shared" si="31"/>
        <v>0</v>
      </c>
      <c r="AA57" s="89">
        <f t="shared" si="31"/>
        <v>0</v>
      </c>
      <c r="AB57" s="89">
        <f t="shared" si="31"/>
        <v>0</v>
      </c>
      <c r="AC57" s="89">
        <f t="shared" si="31"/>
        <v>0</v>
      </c>
      <c r="AD57" s="89">
        <f>SUM(AD51:AD56)</f>
        <v>3</v>
      </c>
      <c r="AE57" s="89">
        <f aca="true" t="shared" si="32" ref="AE57:AJ57">SUM(AE51:AE56)</f>
        <v>7</v>
      </c>
      <c r="AF57" s="89">
        <f t="shared" si="32"/>
        <v>90</v>
      </c>
      <c r="AG57" s="89">
        <f t="shared" si="32"/>
        <v>45</v>
      </c>
      <c r="AH57" s="89">
        <f t="shared" si="32"/>
        <v>105</v>
      </c>
      <c r="AI57" s="89">
        <f t="shared" si="32"/>
        <v>150</v>
      </c>
      <c r="AJ57" s="89">
        <f t="shared" si="32"/>
        <v>10</v>
      </c>
      <c r="AK57" s="89"/>
      <c r="AL57" s="90"/>
      <c r="AM57" s="118"/>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row>
    <row r="58" spans="1:39" s="16" customFormat="1" ht="12.75">
      <c r="A58" s="45" t="s">
        <v>72</v>
      </c>
      <c r="B58" s="45">
        <v>1</v>
      </c>
      <c r="C58" s="45"/>
      <c r="D58" s="189" t="s">
        <v>282</v>
      </c>
      <c r="E58" s="46" t="s">
        <v>151</v>
      </c>
      <c r="F58" s="14">
        <v>2</v>
      </c>
      <c r="G58" s="14">
        <v>2</v>
      </c>
      <c r="H58" s="14">
        <v>4</v>
      </c>
      <c r="I58" s="14"/>
      <c r="J58" s="14"/>
      <c r="K58" s="14"/>
      <c r="L58" s="14"/>
      <c r="M58" s="14"/>
      <c r="N58" s="14"/>
      <c r="O58" s="14"/>
      <c r="P58" s="14"/>
      <c r="Q58" s="14"/>
      <c r="R58" s="14"/>
      <c r="S58" s="14"/>
      <c r="T58" s="14"/>
      <c r="U58" s="14"/>
      <c r="V58" s="14"/>
      <c r="W58" s="14"/>
      <c r="X58" s="14"/>
      <c r="Y58" s="14"/>
      <c r="Z58" s="14"/>
      <c r="AA58" s="14"/>
      <c r="AB58" s="14"/>
      <c r="AC58" s="14"/>
      <c r="AD58" s="47">
        <f>F58+I58+L58+O58+R58+U58+X58+AA58</f>
        <v>2</v>
      </c>
      <c r="AE58" s="47">
        <f>G58+J58+M58+P58+S58+V58+Y58+AB58</f>
        <v>2</v>
      </c>
      <c r="AF58" s="47">
        <v>15</v>
      </c>
      <c r="AG58" s="47">
        <f>AD58*AF58</f>
        <v>30</v>
      </c>
      <c r="AH58" s="47">
        <f>AE58*AF58</f>
        <v>30</v>
      </c>
      <c r="AI58" s="47">
        <f>SUM(AG58:AH58)</f>
        <v>60</v>
      </c>
      <c r="AJ58" s="47">
        <f>AC58+Z58+W58+T58+Q58+N58+K58+H58</f>
        <v>4</v>
      </c>
      <c r="AK58" s="47" t="s">
        <v>13</v>
      </c>
      <c r="AL58" s="13"/>
      <c r="AM58" s="111"/>
    </row>
    <row r="59" spans="1:39" s="16" customFormat="1" ht="12.75">
      <c r="A59" s="24" t="s">
        <v>72</v>
      </c>
      <c r="B59" s="24">
        <v>2</v>
      </c>
      <c r="C59" s="24"/>
      <c r="D59" s="186" t="s">
        <v>283</v>
      </c>
      <c r="E59" s="15" t="s">
        <v>152</v>
      </c>
      <c r="F59" s="14"/>
      <c r="G59" s="14"/>
      <c r="H59" s="14"/>
      <c r="I59" s="14">
        <v>0</v>
      </c>
      <c r="J59" s="14">
        <v>2</v>
      </c>
      <c r="K59" s="14">
        <v>2</v>
      </c>
      <c r="L59" s="14"/>
      <c r="M59" s="14"/>
      <c r="N59" s="14"/>
      <c r="O59" s="14"/>
      <c r="P59" s="14"/>
      <c r="Q59" s="14"/>
      <c r="R59" s="14"/>
      <c r="S59" s="14"/>
      <c r="T59" s="14"/>
      <c r="U59" s="14"/>
      <c r="V59" s="14"/>
      <c r="W59" s="14"/>
      <c r="X59" s="14"/>
      <c r="Y59" s="14"/>
      <c r="Z59" s="14"/>
      <c r="AA59" s="14"/>
      <c r="AB59" s="14"/>
      <c r="AC59" s="14"/>
      <c r="AD59" s="47">
        <f aca="true" t="shared" si="33" ref="AD59:AD64">F59+I59+L59+O59+R59+U59+X59+AA59</f>
        <v>0</v>
      </c>
      <c r="AE59" s="47">
        <f aca="true" t="shared" si="34" ref="AE59:AE64">G59+J59+M59+P59+S59+V59+Y59+AB59</f>
        <v>2</v>
      </c>
      <c r="AF59" s="22">
        <v>15</v>
      </c>
      <c r="AG59" s="22">
        <f>AD59*AF59</f>
        <v>0</v>
      </c>
      <c r="AH59" s="47">
        <f>AE59*AF59</f>
        <v>30</v>
      </c>
      <c r="AI59" s="47">
        <f>SUM(AG59:AH59)</f>
        <v>30</v>
      </c>
      <c r="AJ59" s="22">
        <f aca="true" t="shared" si="35" ref="AJ59:AJ64">AC59+Z59+W59+T59+Q59+N59+K59+H59</f>
        <v>2</v>
      </c>
      <c r="AK59" s="22" t="s">
        <v>13</v>
      </c>
      <c r="AL59" s="189" t="s">
        <v>282</v>
      </c>
      <c r="AM59" s="113" t="s">
        <v>151</v>
      </c>
    </row>
    <row r="60" spans="1:39" s="16" customFormat="1" ht="12.75">
      <c r="A60" s="43" t="s">
        <v>75</v>
      </c>
      <c r="B60" s="43">
        <v>5</v>
      </c>
      <c r="C60" s="43"/>
      <c r="D60" s="190" t="s">
        <v>285</v>
      </c>
      <c r="E60" s="49" t="s">
        <v>153</v>
      </c>
      <c r="F60" s="14"/>
      <c r="G60" s="14"/>
      <c r="H60" s="14"/>
      <c r="I60" s="14"/>
      <c r="J60" s="14"/>
      <c r="K60" s="14"/>
      <c r="L60" s="14"/>
      <c r="M60" s="14"/>
      <c r="N60" s="14"/>
      <c r="O60" s="14"/>
      <c r="P60" s="14"/>
      <c r="Q60" s="14"/>
      <c r="R60" s="14">
        <v>1</v>
      </c>
      <c r="S60" s="14">
        <v>1</v>
      </c>
      <c r="T60" s="14">
        <v>2</v>
      </c>
      <c r="U60" s="14"/>
      <c r="V60" s="14"/>
      <c r="W60" s="14"/>
      <c r="X60" s="14"/>
      <c r="Y60" s="14"/>
      <c r="Z60" s="14"/>
      <c r="AA60" s="14"/>
      <c r="AB60" s="14"/>
      <c r="AC60" s="14"/>
      <c r="AD60" s="47">
        <f t="shared" si="33"/>
        <v>1</v>
      </c>
      <c r="AE60" s="47">
        <f t="shared" si="34"/>
        <v>1</v>
      </c>
      <c r="AF60" s="25">
        <v>15</v>
      </c>
      <c r="AG60" s="25">
        <f>AD60*AF60</f>
        <v>15</v>
      </c>
      <c r="AH60" s="47">
        <f>AE60*AF60</f>
        <v>15</v>
      </c>
      <c r="AI60" s="47">
        <f>SUM(AG60:AH60)</f>
        <v>30</v>
      </c>
      <c r="AJ60" s="22">
        <f t="shared" si="35"/>
        <v>2</v>
      </c>
      <c r="AK60" s="25" t="s">
        <v>73</v>
      </c>
      <c r="AL60" s="18"/>
      <c r="AM60" s="113"/>
    </row>
    <row r="61" spans="1:39" s="16" customFormat="1" ht="12.75">
      <c r="A61" s="43" t="s">
        <v>75</v>
      </c>
      <c r="B61" s="43">
        <v>6</v>
      </c>
      <c r="C61" s="43"/>
      <c r="D61" s="190" t="s">
        <v>284</v>
      </c>
      <c r="E61" s="49" t="s">
        <v>245</v>
      </c>
      <c r="F61" s="14"/>
      <c r="G61" s="14"/>
      <c r="H61" s="14"/>
      <c r="I61" s="14"/>
      <c r="J61" s="14"/>
      <c r="K61" s="14"/>
      <c r="L61" s="14"/>
      <c r="M61" s="14"/>
      <c r="N61" s="14"/>
      <c r="O61" s="14"/>
      <c r="P61" s="14"/>
      <c r="Q61" s="14"/>
      <c r="R61" s="20"/>
      <c r="S61" s="20"/>
      <c r="T61" s="20"/>
      <c r="U61" s="14">
        <v>2</v>
      </c>
      <c r="V61" s="14">
        <v>0</v>
      </c>
      <c r="W61" s="14">
        <v>2</v>
      </c>
      <c r="X61" s="14"/>
      <c r="Y61" s="14"/>
      <c r="Z61" s="14"/>
      <c r="AA61" s="14"/>
      <c r="AB61" s="14"/>
      <c r="AC61" s="14"/>
      <c r="AD61" s="47">
        <f t="shared" si="33"/>
        <v>2</v>
      </c>
      <c r="AE61" s="47">
        <f t="shared" si="34"/>
        <v>0</v>
      </c>
      <c r="AF61" s="25">
        <v>15</v>
      </c>
      <c r="AG61" s="25">
        <f>AD61*AF61</f>
        <v>30</v>
      </c>
      <c r="AH61" s="47">
        <f>AE61*AF61</f>
        <v>0</v>
      </c>
      <c r="AI61" s="47">
        <f>SUM(AG61:AH61)</f>
        <v>30</v>
      </c>
      <c r="AJ61" s="22">
        <f t="shared" si="35"/>
        <v>2</v>
      </c>
      <c r="AK61" s="25" t="s">
        <v>13</v>
      </c>
      <c r="AL61" s="30"/>
      <c r="AM61" s="111"/>
    </row>
    <row r="62" spans="1:81" s="10" customFormat="1" ht="12.75">
      <c r="A62" s="87"/>
      <c r="B62" s="87"/>
      <c r="C62" s="87"/>
      <c r="D62" s="87"/>
      <c r="E62" s="92" t="s">
        <v>5</v>
      </c>
      <c r="F62" s="89">
        <f aca="true" t="shared" si="36" ref="F62:AE62">SUM(F58:F61)</f>
        <v>2</v>
      </c>
      <c r="G62" s="89">
        <f t="shared" si="36"/>
        <v>2</v>
      </c>
      <c r="H62" s="89">
        <f t="shared" si="36"/>
        <v>4</v>
      </c>
      <c r="I62" s="89">
        <f t="shared" si="36"/>
        <v>0</v>
      </c>
      <c r="J62" s="89">
        <f t="shared" si="36"/>
        <v>2</v>
      </c>
      <c r="K62" s="89">
        <f t="shared" si="36"/>
        <v>2</v>
      </c>
      <c r="L62" s="89">
        <f t="shared" si="36"/>
        <v>0</v>
      </c>
      <c r="M62" s="89">
        <f t="shared" si="36"/>
        <v>0</v>
      </c>
      <c r="N62" s="89">
        <f t="shared" si="36"/>
        <v>0</v>
      </c>
      <c r="O62" s="89">
        <f t="shared" si="36"/>
        <v>0</v>
      </c>
      <c r="P62" s="89">
        <f t="shared" si="36"/>
        <v>0</v>
      </c>
      <c r="Q62" s="89">
        <f t="shared" si="36"/>
        <v>0</v>
      </c>
      <c r="R62" s="89">
        <f t="shared" si="36"/>
        <v>1</v>
      </c>
      <c r="S62" s="89">
        <f t="shared" si="36"/>
        <v>1</v>
      </c>
      <c r="T62" s="89">
        <f t="shared" si="36"/>
        <v>2</v>
      </c>
      <c r="U62" s="89">
        <f t="shared" si="36"/>
        <v>2</v>
      </c>
      <c r="V62" s="89">
        <f t="shared" si="36"/>
        <v>0</v>
      </c>
      <c r="W62" s="89">
        <f t="shared" si="36"/>
        <v>2</v>
      </c>
      <c r="X62" s="89">
        <f t="shared" si="36"/>
        <v>0</v>
      </c>
      <c r="Y62" s="89">
        <f t="shared" si="36"/>
        <v>0</v>
      </c>
      <c r="Z62" s="89">
        <f t="shared" si="36"/>
        <v>0</v>
      </c>
      <c r="AA62" s="89">
        <f t="shared" si="36"/>
        <v>0</v>
      </c>
      <c r="AB62" s="89">
        <f t="shared" si="36"/>
        <v>0</v>
      </c>
      <c r="AC62" s="89">
        <f t="shared" si="36"/>
        <v>0</v>
      </c>
      <c r="AD62" s="89">
        <f t="shared" si="36"/>
        <v>5</v>
      </c>
      <c r="AE62" s="89">
        <f t="shared" si="36"/>
        <v>5</v>
      </c>
      <c r="AF62" s="89" t="s">
        <v>55</v>
      </c>
      <c r="AG62" s="89">
        <f>SUM(AG58:AG61)</f>
        <v>75</v>
      </c>
      <c r="AH62" s="89">
        <f>SUM(AH58:AH61)</f>
        <v>75</v>
      </c>
      <c r="AI62" s="89">
        <f>SUM(AI58:AI61)</f>
        <v>150</v>
      </c>
      <c r="AJ62" s="89">
        <f>SUM(AJ58:AJ61)</f>
        <v>10</v>
      </c>
      <c r="AK62" s="89"/>
      <c r="AL62" s="90"/>
      <c r="AM62" s="118"/>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row>
    <row r="63" spans="1:39" s="16" customFormat="1" ht="12.75">
      <c r="A63" s="45" t="s">
        <v>72</v>
      </c>
      <c r="B63" s="45">
        <v>2</v>
      </c>
      <c r="C63" s="45"/>
      <c r="D63" s="189" t="s">
        <v>286</v>
      </c>
      <c r="E63" s="46" t="s">
        <v>132</v>
      </c>
      <c r="F63" s="14"/>
      <c r="G63" s="14"/>
      <c r="H63" s="14"/>
      <c r="I63" s="14">
        <v>1</v>
      </c>
      <c r="J63" s="14">
        <v>2</v>
      </c>
      <c r="K63" s="14">
        <v>3</v>
      </c>
      <c r="L63" s="14"/>
      <c r="M63" s="14"/>
      <c r="N63" s="14"/>
      <c r="O63" s="14"/>
      <c r="P63" s="14"/>
      <c r="Q63" s="14"/>
      <c r="U63" s="14"/>
      <c r="V63" s="14"/>
      <c r="W63" s="14"/>
      <c r="X63" s="14"/>
      <c r="Y63" s="14"/>
      <c r="Z63" s="14"/>
      <c r="AA63" s="14"/>
      <c r="AB63" s="14"/>
      <c r="AC63" s="14"/>
      <c r="AD63" s="47">
        <f t="shared" si="33"/>
        <v>1</v>
      </c>
      <c r="AE63" s="47">
        <f t="shared" si="34"/>
        <v>2</v>
      </c>
      <c r="AF63" s="47">
        <v>15</v>
      </c>
      <c r="AG63" s="47">
        <f>AD63*AF63</f>
        <v>15</v>
      </c>
      <c r="AH63" s="47">
        <f>AE63*AF63</f>
        <v>30</v>
      </c>
      <c r="AI63" s="47">
        <f>SUM(AG63:AH63)</f>
        <v>45</v>
      </c>
      <c r="AJ63" s="22">
        <f t="shared" si="35"/>
        <v>3</v>
      </c>
      <c r="AK63" s="47" t="s">
        <v>13</v>
      </c>
      <c r="AL63" s="30"/>
      <c r="AM63" s="111"/>
    </row>
    <row r="64" spans="1:39" s="16" customFormat="1" ht="12.75">
      <c r="A64" s="43" t="s">
        <v>74</v>
      </c>
      <c r="B64" s="43">
        <v>3</v>
      </c>
      <c r="C64" s="43"/>
      <c r="D64" s="190" t="s">
        <v>287</v>
      </c>
      <c r="E64" s="49" t="s">
        <v>248</v>
      </c>
      <c r="F64" s="14"/>
      <c r="G64" s="14"/>
      <c r="H64" s="14"/>
      <c r="I64" s="14"/>
      <c r="J64" s="14"/>
      <c r="K64" s="14"/>
      <c r="L64" s="14">
        <v>1</v>
      </c>
      <c r="M64" s="14">
        <v>3</v>
      </c>
      <c r="N64" s="14">
        <v>4</v>
      </c>
      <c r="O64" s="14"/>
      <c r="P64" s="14"/>
      <c r="Q64" s="14"/>
      <c r="R64" s="14"/>
      <c r="S64" s="14"/>
      <c r="T64" s="14"/>
      <c r="X64" s="14"/>
      <c r="Y64" s="14"/>
      <c r="Z64" s="14"/>
      <c r="AA64" s="14"/>
      <c r="AB64" s="14"/>
      <c r="AC64" s="14"/>
      <c r="AD64" s="47">
        <f t="shared" si="33"/>
        <v>1</v>
      </c>
      <c r="AE64" s="47">
        <f t="shared" si="34"/>
        <v>3</v>
      </c>
      <c r="AF64" s="25">
        <v>15</v>
      </c>
      <c r="AG64" s="25">
        <f>AD64*AF64</f>
        <v>15</v>
      </c>
      <c r="AH64" s="25">
        <f>AE64*AF64</f>
        <v>45</v>
      </c>
      <c r="AI64" s="25">
        <f>SUM(AG64:AH64)</f>
        <v>60</v>
      </c>
      <c r="AJ64" s="22">
        <f t="shared" si="35"/>
        <v>4</v>
      </c>
      <c r="AK64" s="25" t="s">
        <v>13</v>
      </c>
      <c r="AL64" s="189" t="s">
        <v>286</v>
      </c>
      <c r="AM64" s="111" t="s">
        <v>132</v>
      </c>
    </row>
    <row r="65" spans="1:81" s="10" customFormat="1" ht="25.5">
      <c r="A65" s="87"/>
      <c r="B65" s="87"/>
      <c r="C65" s="87"/>
      <c r="D65" s="153"/>
      <c r="E65" s="94" t="s">
        <v>6</v>
      </c>
      <c r="F65" s="89">
        <f aca="true" t="shared" si="37" ref="F65:AE65">SUM(F63:F64)</f>
        <v>0</v>
      </c>
      <c r="G65" s="89">
        <f t="shared" si="37"/>
        <v>0</v>
      </c>
      <c r="H65" s="89">
        <f t="shared" si="37"/>
        <v>0</v>
      </c>
      <c r="I65" s="89">
        <f aca="true" t="shared" si="38" ref="I65:N65">SUM(I63:I64)</f>
        <v>1</v>
      </c>
      <c r="J65" s="89">
        <f t="shared" si="38"/>
        <v>2</v>
      </c>
      <c r="K65" s="89">
        <f t="shared" si="38"/>
        <v>3</v>
      </c>
      <c r="L65" s="89">
        <f t="shared" si="38"/>
        <v>1</v>
      </c>
      <c r="M65" s="89">
        <f t="shared" si="38"/>
        <v>3</v>
      </c>
      <c r="N65" s="89">
        <f t="shared" si="38"/>
        <v>4</v>
      </c>
      <c r="O65" s="89">
        <f t="shared" si="37"/>
        <v>0</v>
      </c>
      <c r="P65" s="89">
        <f t="shared" si="37"/>
        <v>0</v>
      </c>
      <c r="Q65" s="89">
        <f t="shared" si="37"/>
        <v>0</v>
      </c>
      <c r="R65" s="89">
        <f t="shared" si="37"/>
        <v>0</v>
      </c>
      <c r="S65" s="89">
        <f t="shared" si="37"/>
        <v>0</v>
      </c>
      <c r="T65" s="89">
        <f t="shared" si="37"/>
        <v>0</v>
      </c>
      <c r="U65" s="89">
        <f t="shared" si="37"/>
        <v>0</v>
      </c>
      <c r="V65" s="89">
        <f t="shared" si="37"/>
        <v>0</v>
      </c>
      <c r="W65" s="89">
        <f t="shared" si="37"/>
        <v>0</v>
      </c>
      <c r="X65" s="89">
        <f t="shared" si="37"/>
        <v>0</v>
      </c>
      <c r="Y65" s="89">
        <f t="shared" si="37"/>
        <v>0</v>
      </c>
      <c r="Z65" s="89">
        <f t="shared" si="37"/>
        <v>0</v>
      </c>
      <c r="AA65" s="89">
        <f t="shared" si="37"/>
        <v>0</v>
      </c>
      <c r="AB65" s="89">
        <f t="shared" si="37"/>
        <v>0</v>
      </c>
      <c r="AC65" s="89">
        <f t="shared" si="37"/>
        <v>0</v>
      </c>
      <c r="AD65" s="89">
        <f t="shared" si="37"/>
        <v>2</v>
      </c>
      <c r="AE65" s="89">
        <f t="shared" si="37"/>
        <v>5</v>
      </c>
      <c r="AF65" s="89" t="s">
        <v>55</v>
      </c>
      <c r="AG65" s="89">
        <f>SUM(AG63:AG64)</f>
        <v>30</v>
      </c>
      <c r="AH65" s="89">
        <f>SUM(AH63:AH64)</f>
        <v>75</v>
      </c>
      <c r="AI65" s="89">
        <f>SUM(AI63:AI64)</f>
        <v>105</v>
      </c>
      <c r="AJ65" s="89">
        <f>SUM(AJ63:AJ64)</f>
        <v>7</v>
      </c>
      <c r="AK65" s="89"/>
      <c r="AL65" s="90"/>
      <c r="AM65" s="118"/>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row>
    <row r="66" spans="1:39" s="16" customFormat="1" ht="12.75">
      <c r="A66" s="45" t="s">
        <v>72</v>
      </c>
      <c r="B66" s="45">
        <v>1</v>
      </c>
      <c r="C66" s="45"/>
      <c r="D66" s="155" t="s">
        <v>180</v>
      </c>
      <c r="E66" s="46" t="s">
        <v>114</v>
      </c>
      <c r="F66" s="14">
        <v>2</v>
      </c>
      <c r="G66" s="14">
        <v>0</v>
      </c>
      <c r="H66" s="14">
        <v>2</v>
      </c>
      <c r="I66" s="14"/>
      <c r="J66" s="14"/>
      <c r="K66" s="14"/>
      <c r="L66" s="14"/>
      <c r="M66" s="14"/>
      <c r="N66" s="14"/>
      <c r="O66" s="20"/>
      <c r="P66" s="20"/>
      <c r="Q66" s="20"/>
      <c r="R66" s="14"/>
      <c r="S66" s="14"/>
      <c r="T66" s="14"/>
      <c r="U66" s="14"/>
      <c r="V66" s="14"/>
      <c r="W66" s="14"/>
      <c r="X66" s="14"/>
      <c r="Y66" s="14"/>
      <c r="Z66" s="14"/>
      <c r="AA66" s="14"/>
      <c r="AB66" s="14"/>
      <c r="AC66" s="14"/>
      <c r="AD66" s="47">
        <f aca="true" t="shared" si="39" ref="AD66:AE68">F66+I66+L66+O66+R66+U66+X66+AA66</f>
        <v>2</v>
      </c>
      <c r="AE66" s="47">
        <f t="shared" si="39"/>
        <v>0</v>
      </c>
      <c r="AF66" s="47">
        <v>15</v>
      </c>
      <c r="AG66" s="47">
        <f>AD66*AF66</f>
        <v>30</v>
      </c>
      <c r="AH66" s="47">
        <f>AE66*AF66</f>
        <v>0</v>
      </c>
      <c r="AI66" s="47">
        <f>SUM(AG66:AH66)</f>
        <v>30</v>
      </c>
      <c r="AJ66" s="47">
        <f>AC66+Z66+W66+T66+Q66+N66+K66+H66</f>
        <v>2</v>
      </c>
      <c r="AK66" s="47" t="s">
        <v>73</v>
      </c>
      <c r="AL66" s="30"/>
      <c r="AM66" s="111"/>
    </row>
    <row r="67" spans="1:39" s="16" customFormat="1" ht="12.75">
      <c r="A67" s="24" t="s">
        <v>72</v>
      </c>
      <c r="B67" s="24">
        <v>2</v>
      </c>
      <c r="C67" s="24"/>
      <c r="D67" s="151" t="s">
        <v>178</v>
      </c>
      <c r="E67" s="15" t="s">
        <v>226</v>
      </c>
      <c r="F67" s="14"/>
      <c r="G67" s="14"/>
      <c r="H67" s="14"/>
      <c r="I67" s="14">
        <v>0</v>
      </c>
      <c r="J67" s="14">
        <v>4</v>
      </c>
      <c r="K67" s="14">
        <v>4</v>
      </c>
      <c r="L67" s="14"/>
      <c r="M67" s="14"/>
      <c r="N67" s="14"/>
      <c r="O67" s="14"/>
      <c r="P67" s="14"/>
      <c r="Q67" s="14"/>
      <c r="R67" s="14"/>
      <c r="S67" s="14"/>
      <c r="T67" s="14"/>
      <c r="U67" s="14"/>
      <c r="V67" s="14"/>
      <c r="W67" s="14"/>
      <c r="X67" s="14"/>
      <c r="Y67" s="14"/>
      <c r="Z67" s="14"/>
      <c r="AA67" s="14"/>
      <c r="AB67" s="14"/>
      <c r="AC67" s="14"/>
      <c r="AD67" s="22">
        <f t="shared" si="39"/>
        <v>0</v>
      </c>
      <c r="AE67" s="22">
        <f t="shared" si="39"/>
        <v>4</v>
      </c>
      <c r="AF67" s="22">
        <v>15</v>
      </c>
      <c r="AG67" s="22">
        <f>AD67*AF67</f>
        <v>0</v>
      </c>
      <c r="AH67" s="22">
        <f>AE67*AF67</f>
        <v>60</v>
      </c>
      <c r="AI67" s="22">
        <f>SUM(AG67:AH67)</f>
        <v>60</v>
      </c>
      <c r="AJ67" s="22">
        <f>AC67+Z67+W67+T67+Q67+N67+K67+H67</f>
        <v>4</v>
      </c>
      <c r="AK67" s="22" t="s">
        <v>13</v>
      </c>
      <c r="AL67" s="13"/>
      <c r="AM67" s="111"/>
    </row>
    <row r="68" spans="1:39" s="16" customFormat="1" ht="25.5">
      <c r="A68" s="43" t="s">
        <v>74</v>
      </c>
      <c r="B68" s="43">
        <v>3</v>
      </c>
      <c r="C68" s="43"/>
      <c r="D68" s="156" t="s">
        <v>179</v>
      </c>
      <c r="E68" s="49" t="s">
        <v>131</v>
      </c>
      <c r="F68" s="14"/>
      <c r="G68" s="14"/>
      <c r="H68" s="14"/>
      <c r="I68" s="14"/>
      <c r="J68" s="14"/>
      <c r="K68" s="14"/>
      <c r="L68" s="14">
        <v>0</v>
      </c>
      <c r="M68" s="14">
        <v>4</v>
      </c>
      <c r="N68" s="14">
        <v>4</v>
      </c>
      <c r="O68" s="14"/>
      <c r="P68" s="14"/>
      <c r="Q68" s="14"/>
      <c r="R68" s="14"/>
      <c r="S68" s="14"/>
      <c r="T68" s="14"/>
      <c r="U68" s="14"/>
      <c r="V68" s="14"/>
      <c r="W68" s="14"/>
      <c r="X68" s="14"/>
      <c r="Y68" s="14"/>
      <c r="Z68" s="14"/>
      <c r="AA68" s="14"/>
      <c r="AB68" s="14"/>
      <c r="AC68" s="14"/>
      <c r="AD68" s="25">
        <f t="shared" si="39"/>
        <v>0</v>
      </c>
      <c r="AE68" s="25">
        <f t="shared" si="39"/>
        <v>4</v>
      </c>
      <c r="AF68" s="25">
        <v>15</v>
      </c>
      <c r="AG68" s="25">
        <f>AD68*AF68</f>
        <v>0</v>
      </c>
      <c r="AH68" s="25">
        <f>AE68*AF68</f>
        <v>60</v>
      </c>
      <c r="AI68" s="25">
        <f>SUM(AG68:AH68)</f>
        <v>60</v>
      </c>
      <c r="AJ68" s="25">
        <f>AC68+Z68+W68+T68+Q68+N68+K68+H68</f>
        <v>4</v>
      </c>
      <c r="AK68" s="25" t="s">
        <v>13</v>
      </c>
      <c r="AL68" s="18" t="s">
        <v>178</v>
      </c>
      <c r="AM68" s="113" t="s">
        <v>226</v>
      </c>
    </row>
    <row r="69" spans="1:81" s="10" customFormat="1" ht="12.75">
      <c r="A69" s="87"/>
      <c r="B69" s="87"/>
      <c r="C69" s="87"/>
      <c r="D69" s="153"/>
      <c r="E69" s="92" t="s">
        <v>7</v>
      </c>
      <c r="F69" s="89">
        <f>SUM(F66:F68)</f>
        <v>2</v>
      </c>
      <c r="G69" s="89">
        <f aca="true" t="shared" si="40" ref="G69:AE69">SUM(G66:G68)</f>
        <v>0</v>
      </c>
      <c r="H69" s="89">
        <f t="shared" si="40"/>
        <v>2</v>
      </c>
      <c r="I69" s="89">
        <f t="shared" si="40"/>
        <v>0</v>
      </c>
      <c r="J69" s="89">
        <f t="shared" si="40"/>
        <v>4</v>
      </c>
      <c r="K69" s="89">
        <f t="shared" si="40"/>
        <v>4</v>
      </c>
      <c r="L69" s="89">
        <f t="shared" si="40"/>
        <v>0</v>
      </c>
      <c r="M69" s="89">
        <f t="shared" si="40"/>
        <v>4</v>
      </c>
      <c r="N69" s="89">
        <f t="shared" si="40"/>
        <v>4</v>
      </c>
      <c r="O69" s="89">
        <f t="shared" si="40"/>
        <v>0</v>
      </c>
      <c r="P69" s="89">
        <f t="shared" si="40"/>
        <v>0</v>
      </c>
      <c r="Q69" s="89">
        <f t="shared" si="40"/>
        <v>0</v>
      </c>
      <c r="R69" s="89">
        <f t="shared" si="40"/>
        <v>0</v>
      </c>
      <c r="S69" s="89">
        <f t="shared" si="40"/>
        <v>0</v>
      </c>
      <c r="T69" s="89">
        <f t="shared" si="40"/>
        <v>0</v>
      </c>
      <c r="U69" s="89">
        <f t="shared" si="40"/>
        <v>0</v>
      </c>
      <c r="V69" s="89">
        <f t="shared" si="40"/>
        <v>0</v>
      </c>
      <c r="W69" s="89">
        <f t="shared" si="40"/>
        <v>0</v>
      </c>
      <c r="X69" s="89">
        <f t="shared" si="40"/>
        <v>0</v>
      </c>
      <c r="Y69" s="89">
        <f t="shared" si="40"/>
        <v>0</v>
      </c>
      <c r="Z69" s="89">
        <f t="shared" si="40"/>
        <v>0</v>
      </c>
      <c r="AA69" s="89">
        <f t="shared" si="40"/>
        <v>0</v>
      </c>
      <c r="AB69" s="89">
        <f t="shared" si="40"/>
        <v>0</v>
      </c>
      <c r="AC69" s="89">
        <f t="shared" si="40"/>
        <v>0</v>
      </c>
      <c r="AD69" s="89">
        <f t="shared" si="40"/>
        <v>2</v>
      </c>
      <c r="AE69" s="89">
        <f t="shared" si="40"/>
        <v>8</v>
      </c>
      <c r="AF69" s="89" t="s">
        <v>55</v>
      </c>
      <c r="AG69" s="89">
        <f>SUM(AG66:AG68)</f>
        <v>30</v>
      </c>
      <c r="AH69" s="89">
        <f>SUM(AH66:AH68)</f>
        <v>120</v>
      </c>
      <c r="AI69" s="89">
        <f>SUM(AI66:AI68)</f>
        <v>150</v>
      </c>
      <c r="AJ69" s="89">
        <f>SUM(AJ66:AJ68)</f>
        <v>10</v>
      </c>
      <c r="AK69" s="89"/>
      <c r="AL69" s="90"/>
      <c r="AM69" s="118"/>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s="10" customFormat="1" ht="12.75">
      <c r="A70" s="95"/>
      <c r="B70" s="95"/>
      <c r="C70" s="95"/>
      <c r="D70" s="157"/>
      <c r="E70" s="92" t="s">
        <v>54</v>
      </c>
      <c r="F70" s="96">
        <f aca="true" t="shared" si="41" ref="F70:AC70">F69+F65+F62+F57+F50+F45+F39+F30+F27+F18+F12</f>
        <v>14</v>
      </c>
      <c r="G70" s="96">
        <f t="shared" si="41"/>
        <v>16</v>
      </c>
      <c r="H70" s="96">
        <f t="shared" si="41"/>
        <v>30</v>
      </c>
      <c r="I70" s="96">
        <f t="shared" si="41"/>
        <v>9</v>
      </c>
      <c r="J70" s="96">
        <f t="shared" si="41"/>
        <v>21</v>
      </c>
      <c r="K70" s="96">
        <f t="shared" si="41"/>
        <v>30</v>
      </c>
      <c r="L70" s="96">
        <f t="shared" si="41"/>
        <v>10</v>
      </c>
      <c r="M70" s="96">
        <f t="shared" si="41"/>
        <v>17</v>
      </c>
      <c r="N70" s="96">
        <f t="shared" si="41"/>
        <v>27</v>
      </c>
      <c r="O70" s="96">
        <f t="shared" si="41"/>
        <v>7</v>
      </c>
      <c r="P70" s="96">
        <f t="shared" si="41"/>
        <v>8</v>
      </c>
      <c r="Q70" s="96">
        <f t="shared" si="41"/>
        <v>15</v>
      </c>
      <c r="R70" s="96">
        <f t="shared" si="41"/>
        <v>3</v>
      </c>
      <c r="S70" s="96">
        <f t="shared" si="41"/>
        <v>7</v>
      </c>
      <c r="T70" s="96">
        <f t="shared" si="41"/>
        <v>10</v>
      </c>
      <c r="U70" s="96">
        <f t="shared" si="41"/>
        <v>8</v>
      </c>
      <c r="V70" s="96">
        <f t="shared" si="41"/>
        <v>3</v>
      </c>
      <c r="W70" s="96">
        <f t="shared" si="41"/>
        <v>11</v>
      </c>
      <c r="X70" s="96">
        <f t="shared" si="41"/>
        <v>5</v>
      </c>
      <c r="Y70" s="96">
        <f t="shared" si="41"/>
        <v>4</v>
      </c>
      <c r="Z70" s="96">
        <f t="shared" si="41"/>
        <v>9</v>
      </c>
      <c r="AA70" s="96">
        <f t="shared" si="41"/>
        <v>2</v>
      </c>
      <c r="AB70" s="96">
        <f t="shared" si="41"/>
        <v>0</v>
      </c>
      <c r="AC70" s="96">
        <f t="shared" si="41"/>
        <v>2</v>
      </c>
      <c r="AD70" s="89" t="s">
        <v>55</v>
      </c>
      <c r="AE70" s="89" t="s">
        <v>55</v>
      </c>
      <c r="AF70" s="89" t="s">
        <v>55</v>
      </c>
      <c r="AG70" s="96">
        <f>AG69+AG65+AG62+AG57+AG50+AG45+AG39+AG30+AG27+AG18+AG12</f>
        <v>870</v>
      </c>
      <c r="AH70" s="96">
        <f>AH69+AH65+AH62+AH57+AH50+AH45+AH39+AH30+AH27+AH18+AH12</f>
        <v>1170</v>
      </c>
      <c r="AI70" s="96">
        <f>AI69+AI65+AI62+AI57+AI50+AI45+AI39+AI30+AI27+AI18+AI12</f>
        <v>2040</v>
      </c>
      <c r="AJ70" s="96">
        <f>AJ69+AJ65+AJ62+AJ57+AJ50+AJ45+AJ39+AJ30+AJ27+AJ18+AJ12</f>
        <v>136</v>
      </c>
      <c r="AK70" s="96"/>
      <c r="AL70" s="103"/>
      <c r="AM70" s="119"/>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row>
    <row r="71" spans="1:39" s="16" customFormat="1" ht="12.75">
      <c r="A71" s="104"/>
      <c r="B71" s="104"/>
      <c r="C71" s="104"/>
      <c r="D71" s="158"/>
      <c r="E71" s="105" t="s">
        <v>244</v>
      </c>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207" t="s">
        <v>43</v>
      </c>
      <c r="AE71" s="208"/>
      <c r="AF71" s="208"/>
      <c r="AG71" s="208"/>
      <c r="AH71" s="208"/>
      <c r="AI71" s="208"/>
      <c r="AJ71" s="208"/>
      <c r="AK71" s="208"/>
      <c r="AL71" s="208"/>
      <c r="AM71" s="209"/>
    </row>
    <row r="72" spans="1:81" s="75" customFormat="1" ht="12.75">
      <c r="A72" s="69" t="s">
        <v>75</v>
      </c>
      <c r="B72" s="69">
        <v>5</v>
      </c>
      <c r="C72" s="69"/>
      <c r="D72" s="189" t="s">
        <v>288</v>
      </c>
      <c r="E72" s="80" t="s">
        <v>124</v>
      </c>
      <c r="F72" s="72"/>
      <c r="G72" s="72"/>
      <c r="H72" s="72"/>
      <c r="I72" s="72"/>
      <c r="J72" s="72"/>
      <c r="K72" s="72"/>
      <c r="O72" s="72"/>
      <c r="P72" s="72"/>
      <c r="Q72" s="72"/>
      <c r="R72" s="72">
        <v>0</v>
      </c>
      <c r="S72" s="72">
        <v>4</v>
      </c>
      <c r="T72" s="72">
        <v>6</v>
      </c>
      <c r="U72" s="72"/>
      <c r="V72" s="72"/>
      <c r="W72" s="72"/>
      <c r="X72" s="72"/>
      <c r="Y72" s="72"/>
      <c r="Z72" s="72"/>
      <c r="AA72" s="72"/>
      <c r="AB72" s="72"/>
      <c r="AC72" s="72"/>
      <c r="AD72" s="78">
        <f aca="true" t="shared" si="42" ref="AD72:AE76">F72+I72+L72+O72+R72+U72+X72+AA72</f>
        <v>0</v>
      </c>
      <c r="AE72" s="78">
        <f t="shared" si="42"/>
        <v>4</v>
      </c>
      <c r="AF72" s="73">
        <v>15</v>
      </c>
      <c r="AG72" s="73">
        <f>AD72*AF72</f>
        <v>0</v>
      </c>
      <c r="AH72" s="73">
        <f>AE72*AF72</f>
        <v>60</v>
      </c>
      <c r="AI72" s="73">
        <f>SUM(AG72:AH72)</f>
        <v>60</v>
      </c>
      <c r="AJ72" s="78">
        <f>AC72+Z72+W72+T72+Q72+N72+K72+H72</f>
        <v>6</v>
      </c>
      <c r="AK72" s="73" t="s">
        <v>13</v>
      </c>
      <c r="AL72" s="83"/>
      <c r="AM72" s="120"/>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row>
    <row r="73" spans="1:81" s="75" customFormat="1" ht="12.75">
      <c r="A73" s="76" t="s">
        <v>75</v>
      </c>
      <c r="B73" s="76">
        <v>6</v>
      </c>
      <c r="C73" s="76"/>
      <c r="D73" s="190" t="s">
        <v>289</v>
      </c>
      <c r="E73" s="82" t="s">
        <v>125</v>
      </c>
      <c r="F73" s="72"/>
      <c r="G73" s="72"/>
      <c r="H73" s="72"/>
      <c r="I73" s="72"/>
      <c r="J73" s="72"/>
      <c r="K73" s="72"/>
      <c r="L73" s="72"/>
      <c r="M73" s="72"/>
      <c r="N73" s="72"/>
      <c r="R73" s="72"/>
      <c r="S73" s="72"/>
      <c r="T73" s="72"/>
      <c r="U73" s="72">
        <v>0</v>
      </c>
      <c r="V73" s="72">
        <v>4</v>
      </c>
      <c r="W73" s="72">
        <v>7</v>
      </c>
      <c r="X73" s="72"/>
      <c r="Y73" s="72"/>
      <c r="Z73" s="72"/>
      <c r="AA73" s="72"/>
      <c r="AB73" s="72"/>
      <c r="AC73" s="72"/>
      <c r="AD73" s="78">
        <f t="shared" si="42"/>
        <v>0</v>
      </c>
      <c r="AE73" s="78">
        <f t="shared" si="42"/>
        <v>4</v>
      </c>
      <c r="AF73" s="78">
        <v>15</v>
      </c>
      <c r="AG73" s="78">
        <f>AD73*AF73</f>
        <v>0</v>
      </c>
      <c r="AH73" s="78">
        <f>AE73*AF73</f>
        <v>60</v>
      </c>
      <c r="AI73" s="78">
        <f>SUM(AG73:AH73)</f>
        <v>60</v>
      </c>
      <c r="AJ73" s="78">
        <f>AC73+Z73+W73+T73+Q73+N73+K73+H73</f>
        <v>7</v>
      </c>
      <c r="AK73" s="78" t="s">
        <v>13</v>
      </c>
      <c r="AL73" s="189" t="s">
        <v>288</v>
      </c>
      <c r="AM73" s="121" t="s">
        <v>228</v>
      </c>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row>
    <row r="74" spans="1:81" s="10" customFormat="1" ht="12.75">
      <c r="A74" s="87"/>
      <c r="B74" s="87"/>
      <c r="C74" s="87"/>
      <c r="D74" s="87"/>
      <c r="E74" s="92" t="s">
        <v>52</v>
      </c>
      <c r="F74" s="89">
        <f>SUM(F72:F73)</f>
        <v>0</v>
      </c>
      <c r="G74" s="89">
        <f aca="true" t="shared" si="43" ref="G74:AC74">SUM(G72:G73)</f>
        <v>0</v>
      </c>
      <c r="H74" s="89">
        <f t="shared" si="43"/>
        <v>0</v>
      </c>
      <c r="I74" s="89">
        <f t="shared" si="43"/>
        <v>0</v>
      </c>
      <c r="J74" s="89">
        <f t="shared" si="43"/>
        <v>0</v>
      </c>
      <c r="K74" s="89">
        <f t="shared" si="43"/>
        <v>0</v>
      </c>
      <c r="L74" s="176">
        <f t="shared" si="43"/>
        <v>0</v>
      </c>
      <c r="M74" s="176">
        <f t="shared" si="43"/>
        <v>0</v>
      </c>
      <c r="N74" s="176">
        <f t="shared" si="43"/>
        <v>0</v>
      </c>
      <c r="O74" s="176">
        <f t="shared" si="43"/>
        <v>0</v>
      </c>
      <c r="P74" s="176">
        <f t="shared" si="43"/>
        <v>0</v>
      </c>
      <c r="Q74" s="176">
        <f t="shared" si="43"/>
        <v>0</v>
      </c>
      <c r="R74" s="176">
        <f aca="true" t="shared" si="44" ref="R74:W74">SUM(R72:R73)</f>
        <v>0</v>
      </c>
      <c r="S74" s="176">
        <f t="shared" si="44"/>
        <v>4</v>
      </c>
      <c r="T74" s="176">
        <f t="shared" si="44"/>
        <v>6</v>
      </c>
      <c r="U74" s="176">
        <f t="shared" si="44"/>
        <v>0</v>
      </c>
      <c r="V74" s="176">
        <f t="shared" si="44"/>
        <v>4</v>
      </c>
      <c r="W74" s="176">
        <f t="shared" si="44"/>
        <v>7</v>
      </c>
      <c r="X74" s="176">
        <f t="shared" si="43"/>
        <v>0</v>
      </c>
      <c r="Y74" s="176">
        <f t="shared" si="43"/>
        <v>0</v>
      </c>
      <c r="Z74" s="176">
        <f t="shared" si="43"/>
        <v>0</v>
      </c>
      <c r="AA74" s="89">
        <f t="shared" si="43"/>
        <v>0</v>
      </c>
      <c r="AB74" s="89">
        <f t="shared" si="43"/>
        <v>0</v>
      </c>
      <c r="AC74" s="89">
        <f t="shared" si="43"/>
        <v>0</v>
      </c>
      <c r="AD74" s="176">
        <f>SUM(AD72:AD73)</f>
        <v>0</v>
      </c>
      <c r="AE74" s="176">
        <f>SUM(AE72:AE73)</f>
        <v>8</v>
      </c>
      <c r="AF74" s="89" t="s">
        <v>55</v>
      </c>
      <c r="AG74" s="89">
        <f>SUM(AG72:AG73)</f>
        <v>0</v>
      </c>
      <c r="AH74" s="89">
        <f>SUM(AH72:AH73)</f>
        <v>120</v>
      </c>
      <c r="AI74" s="89">
        <f>SUM(AI72:AI73)</f>
        <v>120</v>
      </c>
      <c r="AJ74" s="89">
        <f>SUM(AJ72:AJ73)</f>
        <v>13</v>
      </c>
      <c r="AK74" s="89"/>
      <c r="AL74" s="97"/>
      <c r="AM74" s="119"/>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row>
    <row r="75" spans="1:81" s="75" customFormat="1" ht="12.75">
      <c r="A75" s="69" t="s">
        <v>76</v>
      </c>
      <c r="B75" s="69">
        <v>7</v>
      </c>
      <c r="C75" s="69"/>
      <c r="D75" s="189" t="s">
        <v>290</v>
      </c>
      <c r="E75" s="80" t="s">
        <v>127</v>
      </c>
      <c r="F75" s="72"/>
      <c r="G75" s="72"/>
      <c r="H75" s="72"/>
      <c r="I75" s="72"/>
      <c r="J75" s="72"/>
      <c r="K75" s="72"/>
      <c r="L75" s="72"/>
      <c r="M75" s="72"/>
      <c r="N75" s="72"/>
      <c r="O75" s="72"/>
      <c r="P75" s="72"/>
      <c r="Q75" s="72"/>
      <c r="R75" s="72"/>
      <c r="S75" s="72"/>
      <c r="T75" s="72"/>
      <c r="X75" s="72">
        <v>0</v>
      </c>
      <c r="Y75" s="72">
        <v>4</v>
      </c>
      <c r="Z75" s="72">
        <v>6</v>
      </c>
      <c r="AA75" s="72"/>
      <c r="AB75" s="72"/>
      <c r="AC75" s="72"/>
      <c r="AD75" s="78">
        <f t="shared" si="42"/>
        <v>0</v>
      </c>
      <c r="AE75" s="78">
        <f t="shared" si="42"/>
        <v>4</v>
      </c>
      <c r="AF75" s="73">
        <v>15</v>
      </c>
      <c r="AG75" s="73">
        <f>AD75*AF75</f>
        <v>0</v>
      </c>
      <c r="AH75" s="73">
        <f>AE75*AF75</f>
        <v>60</v>
      </c>
      <c r="AI75" s="73">
        <f>SUM(AG75:AH75)</f>
        <v>60</v>
      </c>
      <c r="AJ75" s="78">
        <f>AC75+Z75+W75+T75+Q75+N75+K75+H75</f>
        <v>6</v>
      </c>
      <c r="AK75" s="73" t="s">
        <v>13</v>
      </c>
      <c r="AL75" s="81"/>
      <c r="AM75" s="120"/>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row>
    <row r="76" spans="1:81" s="75" customFormat="1" ht="12.75">
      <c r="A76" s="76" t="s">
        <v>76</v>
      </c>
      <c r="B76" s="76">
        <v>8</v>
      </c>
      <c r="C76" s="76"/>
      <c r="D76" s="190" t="s">
        <v>291</v>
      </c>
      <c r="E76" s="82" t="s">
        <v>126</v>
      </c>
      <c r="F76" s="72"/>
      <c r="G76" s="72"/>
      <c r="H76" s="72"/>
      <c r="I76" s="72"/>
      <c r="J76" s="72"/>
      <c r="K76" s="72"/>
      <c r="L76" s="72"/>
      <c r="M76" s="72"/>
      <c r="N76" s="72"/>
      <c r="O76" s="72"/>
      <c r="P76" s="72"/>
      <c r="Q76" s="72"/>
      <c r="R76" s="72"/>
      <c r="S76" s="72"/>
      <c r="T76" s="72"/>
      <c r="U76" s="72"/>
      <c r="V76" s="72"/>
      <c r="W76" s="72"/>
      <c r="AA76" s="72">
        <v>0</v>
      </c>
      <c r="AB76" s="72">
        <v>4</v>
      </c>
      <c r="AC76" s="72">
        <v>7</v>
      </c>
      <c r="AD76" s="78">
        <f t="shared" si="42"/>
        <v>0</v>
      </c>
      <c r="AE76" s="78">
        <f t="shared" si="42"/>
        <v>4</v>
      </c>
      <c r="AF76" s="78">
        <v>15</v>
      </c>
      <c r="AG76" s="78">
        <f>AD76*AF76</f>
        <v>0</v>
      </c>
      <c r="AH76" s="78">
        <f>AE76*AF76</f>
        <v>60</v>
      </c>
      <c r="AI76" s="78">
        <f>SUM(AG76:AH76)</f>
        <v>60</v>
      </c>
      <c r="AJ76" s="78">
        <f>AC76+Z76+W76+T76+Q76+N76+K76+H76</f>
        <v>7</v>
      </c>
      <c r="AK76" s="78" t="s">
        <v>13</v>
      </c>
      <c r="AL76" s="189" t="s">
        <v>290</v>
      </c>
      <c r="AM76" s="121" t="s">
        <v>127</v>
      </c>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row>
    <row r="77" spans="1:81" s="10" customFormat="1" ht="12.75">
      <c r="A77" s="87"/>
      <c r="B77" s="87"/>
      <c r="C77" s="87"/>
      <c r="D77" s="153"/>
      <c r="E77" s="92" t="s">
        <v>93</v>
      </c>
      <c r="F77" s="89">
        <f aca="true" t="shared" si="45" ref="F77:W77">SUM(F75:F76)</f>
        <v>0</v>
      </c>
      <c r="G77" s="89">
        <f t="shared" si="45"/>
        <v>0</v>
      </c>
      <c r="H77" s="89">
        <f t="shared" si="45"/>
        <v>0</v>
      </c>
      <c r="I77" s="89">
        <f t="shared" si="45"/>
        <v>0</v>
      </c>
      <c r="J77" s="89">
        <f t="shared" si="45"/>
        <v>0</v>
      </c>
      <c r="K77" s="89">
        <f t="shared" si="45"/>
        <v>0</v>
      </c>
      <c r="L77" s="89">
        <f t="shared" si="45"/>
        <v>0</v>
      </c>
      <c r="M77" s="89">
        <f t="shared" si="45"/>
        <v>0</v>
      </c>
      <c r="N77" s="89">
        <f t="shared" si="45"/>
        <v>0</v>
      </c>
      <c r="O77" s="89">
        <f t="shared" si="45"/>
        <v>0</v>
      </c>
      <c r="P77" s="89">
        <f t="shared" si="45"/>
        <v>0</v>
      </c>
      <c r="Q77" s="89">
        <f t="shared" si="45"/>
        <v>0</v>
      </c>
      <c r="R77" s="89">
        <f t="shared" si="45"/>
        <v>0</v>
      </c>
      <c r="S77" s="89">
        <f t="shared" si="45"/>
        <v>0</v>
      </c>
      <c r="T77" s="89">
        <f t="shared" si="45"/>
        <v>0</v>
      </c>
      <c r="U77" s="89">
        <f t="shared" si="45"/>
        <v>0</v>
      </c>
      <c r="V77" s="89">
        <f t="shared" si="45"/>
        <v>0</v>
      </c>
      <c r="W77" s="89">
        <f t="shared" si="45"/>
        <v>0</v>
      </c>
      <c r="X77" s="89">
        <f aca="true" t="shared" si="46" ref="X77:AC77">SUM(X75:X76)</f>
        <v>0</v>
      </c>
      <c r="Y77" s="89">
        <f t="shared" si="46"/>
        <v>4</v>
      </c>
      <c r="Z77" s="89">
        <f t="shared" si="46"/>
        <v>6</v>
      </c>
      <c r="AA77" s="89">
        <f t="shared" si="46"/>
        <v>0</v>
      </c>
      <c r="AB77" s="89">
        <f t="shared" si="46"/>
        <v>4</v>
      </c>
      <c r="AC77" s="89">
        <f t="shared" si="46"/>
        <v>7</v>
      </c>
      <c r="AD77" s="89">
        <f>SUM(AD75:AD76)</f>
        <v>0</v>
      </c>
      <c r="AE77" s="89">
        <f>SUM(AE75:AE76)</f>
        <v>8</v>
      </c>
      <c r="AF77" s="89" t="s">
        <v>55</v>
      </c>
      <c r="AG77" s="89">
        <f>SUM(AG75:AG76)</f>
        <v>0</v>
      </c>
      <c r="AH77" s="89">
        <f>SUM(AH75:AH76)</f>
        <v>120</v>
      </c>
      <c r="AI77" s="89">
        <f>SUM(AI75:AI76)</f>
        <v>120</v>
      </c>
      <c r="AJ77" s="89">
        <f>SUM(AJ75:AJ76)</f>
        <v>13</v>
      </c>
      <c r="AK77" s="89"/>
      <c r="AL77" s="97"/>
      <c r="AM77" s="118"/>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row>
    <row r="78" spans="1:81" s="75" customFormat="1" ht="12.75">
      <c r="A78" s="69" t="s">
        <v>75</v>
      </c>
      <c r="B78" s="69">
        <v>6</v>
      </c>
      <c r="C78" s="69"/>
      <c r="D78" s="159" t="s">
        <v>181</v>
      </c>
      <c r="E78" s="70" t="s">
        <v>133</v>
      </c>
      <c r="F78" s="71"/>
      <c r="G78" s="71"/>
      <c r="H78" s="71"/>
      <c r="I78" s="71"/>
      <c r="J78" s="71"/>
      <c r="K78" s="71"/>
      <c r="L78" s="71"/>
      <c r="M78" s="71"/>
      <c r="N78" s="71"/>
      <c r="O78" s="71"/>
      <c r="P78" s="71"/>
      <c r="Q78" s="71"/>
      <c r="R78" s="72"/>
      <c r="S78" s="72"/>
      <c r="T78" s="72"/>
      <c r="U78" s="72">
        <v>0</v>
      </c>
      <c r="V78" s="72">
        <v>4</v>
      </c>
      <c r="W78" s="72">
        <v>7</v>
      </c>
      <c r="X78" s="72"/>
      <c r="Y78" s="72"/>
      <c r="Z78" s="72"/>
      <c r="AA78" s="72"/>
      <c r="AB78" s="72"/>
      <c r="AC78" s="72"/>
      <c r="AD78" s="73">
        <f>F78+I78+L78+O78+R78+U78+X78+AA78</f>
        <v>0</v>
      </c>
      <c r="AE78" s="73">
        <f>G78+J78+M78+P78+S78+V78+Y78+AB78</f>
        <v>4</v>
      </c>
      <c r="AF78" s="73">
        <v>15</v>
      </c>
      <c r="AG78" s="73">
        <f>AD78*AF78</f>
        <v>0</v>
      </c>
      <c r="AH78" s="73">
        <f>AE78*AF78</f>
        <v>60</v>
      </c>
      <c r="AI78" s="73">
        <f>SUM(AG78:AH78)</f>
        <v>60</v>
      </c>
      <c r="AJ78" s="78">
        <f>AC78+Z78+W78+T78+Q78+N78+K78+H78</f>
        <v>7</v>
      </c>
      <c r="AK78" s="73" t="s">
        <v>13</v>
      </c>
      <c r="AL78" s="74"/>
      <c r="AM78" s="120"/>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row>
    <row r="79" spans="1:81" s="75" customFormat="1" ht="12.75">
      <c r="A79" s="76" t="s">
        <v>76</v>
      </c>
      <c r="B79" s="76">
        <v>7</v>
      </c>
      <c r="C79" s="76"/>
      <c r="D79" s="160" t="s">
        <v>182</v>
      </c>
      <c r="E79" s="77" t="s">
        <v>134</v>
      </c>
      <c r="F79" s="71"/>
      <c r="G79" s="71"/>
      <c r="H79" s="71"/>
      <c r="I79" s="71"/>
      <c r="J79" s="71"/>
      <c r="K79" s="71"/>
      <c r="L79" s="71"/>
      <c r="M79" s="71"/>
      <c r="N79" s="71"/>
      <c r="O79" s="71"/>
      <c r="P79" s="71"/>
      <c r="Q79" s="71"/>
      <c r="R79" s="72"/>
      <c r="S79" s="72"/>
      <c r="T79" s="72"/>
      <c r="U79" s="72"/>
      <c r="V79" s="72"/>
      <c r="W79" s="72"/>
      <c r="X79" s="72">
        <v>0</v>
      </c>
      <c r="Y79" s="72">
        <v>4</v>
      </c>
      <c r="Z79" s="72">
        <v>6</v>
      </c>
      <c r="AA79" s="72"/>
      <c r="AB79" s="72"/>
      <c r="AC79" s="72"/>
      <c r="AD79" s="78">
        <f>F79+I79+L79+O79+R79+U79+X79+AA79</f>
        <v>0</v>
      </c>
      <c r="AE79" s="78">
        <f>G79+J79+M79+P79+S79+V79+Y79+AB79</f>
        <v>4</v>
      </c>
      <c r="AF79" s="78">
        <v>15</v>
      </c>
      <c r="AG79" s="78">
        <f>AD79*AF79</f>
        <v>0</v>
      </c>
      <c r="AH79" s="78">
        <f>AE79*AF79</f>
        <v>60</v>
      </c>
      <c r="AI79" s="78">
        <f>SUM(AG79:AH79)</f>
        <v>60</v>
      </c>
      <c r="AJ79" s="78">
        <f>AC79+Z79+W79+T79+Q79+N79+K79+H79</f>
        <v>6</v>
      </c>
      <c r="AK79" s="78" t="s">
        <v>13</v>
      </c>
      <c r="AL79" s="79" t="s">
        <v>181</v>
      </c>
      <c r="AM79" s="122" t="s">
        <v>133</v>
      </c>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row>
    <row r="80" spans="1:81" s="10" customFormat="1" ht="12.75">
      <c r="A80" s="87"/>
      <c r="B80" s="87"/>
      <c r="C80" s="87"/>
      <c r="D80" s="153"/>
      <c r="E80" s="92" t="s">
        <v>53</v>
      </c>
      <c r="F80" s="89">
        <f aca="true" t="shared" si="47" ref="F80:AE80">SUM(F78:F79)</f>
        <v>0</v>
      </c>
      <c r="G80" s="89">
        <f t="shared" si="47"/>
        <v>0</v>
      </c>
      <c r="H80" s="89">
        <f t="shared" si="47"/>
        <v>0</v>
      </c>
      <c r="I80" s="89">
        <f t="shared" si="47"/>
        <v>0</v>
      </c>
      <c r="J80" s="89">
        <f t="shared" si="47"/>
        <v>0</v>
      </c>
      <c r="K80" s="89">
        <f t="shared" si="47"/>
        <v>0</v>
      </c>
      <c r="L80" s="89">
        <f t="shared" si="47"/>
        <v>0</v>
      </c>
      <c r="M80" s="89">
        <f t="shared" si="47"/>
        <v>0</v>
      </c>
      <c r="N80" s="89">
        <f t="shared" si="47"/>
        <v>0</v>
      </c>
      <c r="O80" s="89">
        <f t="shared" si="47"/>
        <v>0</v>
      </c>
      <c r="P80" s="89">
        <f t="shared" si="47"/>
        <v>0</v>
      </c>
      <c r="Q80" s="89">
        <f t="shared" si="47"/>
        <v>0</v>
      </c>
      <c r="R80" s="89">
        <f t="shared" si="47"/>
        <v>0</v>
      </c>
      <c r="S80" s="89">
        <f t="shared" si="47"/>
        <v>0</v>
      </c>
      <c r="T80" s="89">
        <f t="shared" si="47"/>
        <v>0</v>
      </c>
      <c r="U80" s="89">
        <f t="shared" si="47"/>
        <v>0</v>
      </c>
      <c r="V80" s="89">
        <f t="shared" si="47"/>
        <v>4</v>
      </c>
      <c r="W80" s="89">
        <f t="shared" si="47"/>
        <v>7</v>
      </c>
      <c r="X80" s="89">
        <f t="shared" si="47"/>
        <v>0</v>
      </c>
      <c r="Y80" s="89">
        <f t="shared" si="47"/>
        <v>4</v>
      </c>
      <c r="Z80" s="89">
        <f t="shared" si="47"/>
        <v>6</v>
      </c>
      <c r="AA80" s="89">
        <f t="shared" si="47"/>
        <v>0</v>
      </c>
      <c r="AB80" s="89">
        <f t="shared" si="47"/>
        <v>0</v>
      </c>
      <c r="AC80" s="89">
        <f t="shared" si="47"/>
        <v>0</v>
      </c>
      <c r="AD80" s="89">
        <f t="shared" si="47"/>
        <v>0</v>
      </c>
      <c r="AE80" s="89">
        <f t="shared" si="47"/>
        <v>8</v>
      </c>
      <c r="AF80" s="89" t="s">
        <v>55</v>
      </c>
      <c r="AG80" s="89">
        <f>SUM(AG78:AG79)</f>
        <v>0</v>
      </c>
      <c r="AH80" s="89">
        <f>SUM(AH78:AH79)</f>
        <v>120</v>
      </c>
      <c r="AI80" s="89">
        <f>SUM(AI78:AI79)</f>
        <v>120</v>
      </c>
      <c r="AJ80" s="89">
        <f>SUM(AJ78:AJ79)</f>
        <v>13</v>
      </c>
      <c r="AK80" s="89"/>
      <c r="AL80" s="97"/>
      <c r="AM80" s="118"/>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row>
    <row r="81" spans="1:81" s="75" customFormat="1" ht="12.75">
      <c r="A81" s="69" t="s">
        <v>75</v>
      </c>
      <c r="B81" s="69">
        <v>6</v>
      </c>
      <c r="C81" s="69"/>
      <c r="D81" s="159" t="s">
        <v>183</v>
      </c>
      <c r="E81" s="70" t="s">
        <v>10</v>
      </c>
      <c r="F81" s="71"/>
      <c r="G81" s="71"/>
      <c r="H81" s="71"/>
      <c r="I81" s="71"/>
      <c r="J81" s="71"/>
      <c r="K81" s="71"/>
      <c r="L81" s="71"/>
      <c r="M81" s="71"/>
      <c r="N81" s="71"/>
      <c r="O81" s="71"/>
      <c r="P81" s="71"/>
      <c r="Q81" s="71"/>
      <c r="R81" s="72"/>
      <c r="S81" s="72"/>
      <c r="T81" s="72"/>
      <c r="U81" s="72">
        <v>0</v>
      </c>
      <c r="V81" s="72">
        <v>4</v>
      </c>
      <c r="W81" s="72">
        <v>7</v>
      </c>
      <c r="X81" s="72"/>
      <c r="Y81" s="72"/>
      <c r="Z81" s="72"/>
      <c r="AA81" s="72"/>
      <c r="AB81" s="72"/>
      <c r="AC81" s="72"/>
      <c r="AD81" s="73">
        <f>F81+I81+L81+O81+R81+U81+X81+AA81</f>
        <v>0</v>
      </c>
      <c r="AE81" s="73">
        <f>G81+J81+M81+P81+S81+V81+Y81+AB81</f>
        <v>4</v>
      </c>
      <c r="AF81" s="73">
        <v>15</v>
      </c>
      <c r="AG81" s="73">
        <f>AD81*AF81</f>
        <v>0</v>
      </c>
      <c r="AH81" s="73">
        <f>AE81*AF81</f>
        <v>60</v>
      </c>
      <c r="AI81" s="73">
        <f>SUM(AG81:AH81)</f>
        <v>60</v>
      </c>
      <c r="AJ81" s="78">
        <f>AC81+Z81+W81+T81+Q81+N81+K81+H81</f>
        <v>7</v>
      </c>
      <c r="AK81" s="73" t="s">
        <v>13</v>
      </c>
      <c r="AL81" s="74"/>
      <c r="AM81" s="120"/>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row>
    <row r="82" spans="1:81" s="75" customFormat="1" ht="12.75">
      <c r="A82" s="76" t="s">
        <v>76</v>
      </c>
      <c r="B82" s="76">
        <v>7</v>
      </c>
      <c r="C82" s="76"/>
      <c r="D82" s="160" t="s">
        <v>184</v>
      </c>
      <c r="E82" s="77" t="s">
        <v>135</v>
      </c>
      <c r="F82" s="71"/>
      <c r="G82" s="71"/>
      <c r="H82" s="71"/>
      <c r="I82" s="71"/>
      <c r="J82" s="71"/>
      <c r="K82" s="71"/>
      <c r="L82" s="71"/>
      <c r="M82" s="71"/>
      <c r="N82" s="71"/>
      <c r="O82" s="71"/>
      <c r="P82" s="71"/>
      <c r="Q82" s="71"/>
      <c r="R82" s="72"/>
      <c r="S82" s="72"/>
      <c r="T82" s="72"/>
      <c r="U82" s="72"/>
      <c r="V82" s="72"/>
      <c r="W82" s="72"/>
      <c r="X82" s="72">
        <v>0</v>
      </c>
      <c r="Y82" s="72">
        <v>4</v>
      </c>
      <c r="Z82" s="72">
        <v>6</v>
      </c>
      <c r="AA82" s="72"/>
      <c r="AB82" s="72"/>
      <c r="AC82" s="72"/>
      <c r="AD82" s="78">
        <f>F82+I82+L82+O82+R82+U82+X82+AA82</f>
        <v>0</v>
      </c>
      <c r="AE82" s="78">
        <f>G82+J82+M82+P82+S82+V82+Y82+AB82</f>
        <v>4</v>
      </c>
      <c r="AF82" s="78">
        <v>15</v>
      </c>
      <c r="AG82" s="78">
        <f>AD82*AF82</f>
        <v>0</v>
      </c>
      <c r="AH82" s="78">
        <f>AE82*AF82</f>
        <v>60</v>
      </c>
      <c r="AI82" s="78">
        <f>SUM(AG82:AH82)</f>
        <v>60</v>
      </c>
      <c r="AJ82" s="78">
        <f>AC82+Z82+W82+T82+Q82+N82+K82+H82</f>
        <v>6</v>
      </c>
      <c r="AK82" s="78" t="s">
        <v>13</v>
      </c>
      <c r="AL82" s="79" t="s">
        <v>183</v>
      </c>
      <c r="AM82" s="122" t="s">
        <v>10</v>
      </c>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row>
    <row r="83" spans="1:81" s="10" customFormat="1" ht="12.75">
      <c r="A83" s="87"/>
      <c r="B83" s="87"/>
      <c r="C83" s="87"/>
      <c r="D83" s="153"/>
      <c r="E83" s="92" t="s">
        <v>155</v>
      </c>
      <c r="F83" s="89">
        <f aca="true" t="shared" si="48" ref="F83:AE83">SUM(F81:F82)</f>
        <v>0</v>
      </c>
      <c r="G83" s="89">
        <f t="shared" si="48"/>
        <v>0</v>
      </c>
      <c r="H83" s="89">
        <f t="shared" si="48"/>
        <v>0</v>
      </c>
      <c r="I83" s="89">
        <f t="shared" si="48"/>
        <v>0</v>
      </c>
      <c r="J83" s="89">
        <f t="shared" si="48"/>
        <v>0</v>
      </c>
      <c r="K83" s="89">
        <f t="shared" si="48"/>
        <v>0</v>
      </c>
      <c r="L83" s="89">
        <f t="shared" si="48"/>
        <v>0</v>
      </c>
      <c r="M83" s="89">
        <f t="shared" si="48"/>
        <v>0</v>
      </c>
      <c r="N83" s="89">
        <f t="shared" si="48"/>
        <v>0</v>
      </c>
      <c r="O83" s="89">
        <f t="shared" si="48"/>
        <v>0</v>
      </c>
      <c r="P83" s="89">
        <f t="shared" si="48"/>
        <v>0</v>
      </c>
      <c r="Q83" s="89">
        <f t="shared" si="48"/>
        <v>0</v>
      </c>
      <c r="R83" s="89">
        <f t="shared" si="48"/>
        <v>0</v>
      </c>
      <c r="S83" s="89">
        <f t="shared" si="48"/>
        <v>0</v>
      </c>
      <c r="T83" s="89">
        <f t="shared" si="48"/>
        <v>0</v>
      </c>
      <c r="U83" s="89">
        <f t="shared" si="48"/>
        <v>0</v>
      </c>
      <c r="V83" s="89">
        <f t="shared" si="48"/>
        <v>4</v>
      </c>
      <c r="W83" s="89">
        <f t="shared" si="48"/>
        <v>7</v>
      </c>
      <c r="X83" s="89">
        <f t="shared" si="48"/>
        <v>0</v>
      </c>
      <c r="Y83" s="89">
        <f t="shared" si="48"/>
        <v>4</v>
      </c>
      <c r="Z83" s="89">
        <f t="shared" si="48"/>
        <v>6</v>
      </c>
      <c r="AA83" s="89">
        <f t="shared" si="48"/>
        <v>0</v>
      </c>
      <c r="AB83" s="89">
        <f t="shared" si="48"/>
        <v>0</v>
      </c>
      <c r="AC83" s="89">
        <f t="shared" si="48"/>
        <v>0</v>
      </c>
      <c r="AD83" s="89">
        <f t="shared" si="48"/>
        <v>0</v>
      </c>
      <c r="AE83" s="89">
        <f t="shared" si="48"/>
        <v>8</v>
      </c>
      <c r="AF83" s="89" t="s">
        <v>55</v>
      </c>
      <c r="AG83" s="89">
        <f>SUM(AG81:AG82)</f>
        <v>0</v>
      </c>
      <c r="AH83" s="89">
        <f>SUM(AH81:AH82)</f>
        <v>120</v>
      </c>
      <c r="AI83" s="89">
        <f>SUM(AI81:AI82)</f>
        <v>120</v>
      </c>
      <c r="AJ83" s="89">
        <f>SUM(AJ81:AJ82)</f>
        <v>13</v>
      </c>
      <c r="AK83" s="89"/>
      <c r="AL83" s="97"/>
      <c r="AM83" s="118"/>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row>
    <row r="84" spans="1:81" s="75" customFormat="1" ht="12.75">
      <c r="A84" s="69" t="s">
        <v>75</v>
      </c>
      <c r="B84" s="69">
        <v>6</v>
      </c>
      <c r="C84" s="69"/>
      <c r="D84" s="159" t="s">
        <v>185</v>
      </c>
      <c r="E84" s="70" t="s">
        <v>156</v>
      </c>
      <c r="F84" s="71"/>
      <c r="G84" s="71"/>
      <c r="H84" s="71"/>
      <c r="I84" s="71"/>
      <c r="J84" s="71"/>
      <c r="K84" s="71"/>
      <c r="L84" s="71"/>
      <c r="M84" s="71"/>
      <c r="N84" s="71"/>
      <c r="O84" s="71"/>
      <c r="P84" s="71"/>
      <c r="Q84" s="71"/>
      <c r="R84" s="72"/>
      <c r="S84" s="72"/>
      <c r="T84" s="72"/>
      <c r="U84" s="72">
        <v>0</v>
      </c>
      <c r="V84" s="72">
        <v>4</v>
      </c>
      <c r="W84" s="72">
        <v>7</v>
      </c>
      <c r="X84" s="72"/>
      <c r="Y84" s="72"/>
      <c r="Z84" s="72"/>
      <c r="AA84" s="72"/>
      <c r="AB84" s="72"/>
      <c r="AC84" s="72"/>
      <c r="AD84" s="73">
        <f>F84+I84+L84+O84+R84+U84+X84+AA84</f>
        <v>0</v>
      </c>
      <c r="AE84" s="73">
        <f>G84+J84+M84+P84+S84+V84+Y84+AB84</f>
        <v>4</v>
      </c>
      <c r="AF84" s="73">
        <v>15</v>
      </c>
      <c r="AG84" s="73">
        <f>AD84*AF84</f>
        <v>0</v>
      </c>
      <c r="AH84" s="73">
        <f>AE84*AF84</f>
        <v>60</v>
      </c>
      <c r="AI84" s="73">
        <f>SUM(AG84:AH84)</f>
        <v>60</v>
      </c>
      <c r="AJ84" s="78">
        <f>AC84+Z84+W84+T84+Q84+N84+K84+H84</f>
        <v>7</v>
      </c>
      <c r="AK84" s="73" t="s">
        <v>13</v>
      </c>
      <c r="AL84" s="74"/>
      <c r="AM84" s="120"/>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row>
    <row r="85" spans="1:81" s="75" customFormat="1" ht="12.75">
      <c r="A85" s="76" t="s">
        <v>76</v>
      </c>
      <c r="B85" s="76">
        <v>7</v>
      </c>
      <c r="C85" s="76"/>
      <c r="D85" s="160" t="s">
        <v>186</v>
      </c>
      <c r="E85" s="77" t="s">
        <v>136</v>
      </c>
      <c r="F85" s="71"/>
      <c r="G85" s="71"/>
      <c r="H85" s="71"/>
      <c r="I85" s="71"/>
      <c r="J85" s="71"/>
      <c r="K85" s="71"/>
      <c r="L85" s="71"/>
      <c r="M85" s="71"/>
      <c r="N85" s="71"/>
      <c r="O85" s="71"/>
      <c r="P85" s="71"/>
      <c r="Q85" s="71"/>
      <c r="R85" s="72"/>
      <c r="S85" s="72"/>
      <c r="T85" s="72"/>
      <c r="U85" s="72"/>
      <c r="V85" s="72"/>
      <c r="W85" s="72"/>
      <c r="X85" s="72">
        <v>0</v>
      </c>
      <c r="Y85" s="72">
        <v>4</v>
      </c>
      <c r="Z85" s="72">
        <v>6</v>
      </c>
      <c r="AA85" s="72"/>
      <c r="AB85" s="72"/>
      <c r="AC85" s="72"/>
      <c r="AD85" s="78">
        <f>F85+I85+L85+O85+R85+U85+X85+AA85</f>
        <v>0</v>
      </c>
      <c r="AE85" s="78">
        <f>G85+J85+M85+P85+S85+V85+Y85+AB85</f>
        <v>4</v>
      </c>
      <c r="AF85" s="78">
        <v>15</v>
      </c>
      <c r="AG85" s="78">
        <f>AD85*AF85</f>
        <v>0</v>
      </c>
      <c r="AH85" s="78">
        <f>AE85*AF85</f>
        <v>60</v>
      </c>
      <c r="AI85" s="78">
        <f>SUM(AG85:AH85)</f>
        <v>60</v>
      </c>
      <c r="AJ85" s="78">
        <f>AC85+Z85+W85+T85+Q85+N85+K85+H85</f>
        <v>6</v>
      </c>
      <c r="AK85" s="78" t="s">
        <v>13</v>
      </c>
      <c r="AL85" s="79" t="s">
        <v>185</v>
      </c>
      <c r="AM85" s="122" t="s">
        <v>156</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row>
    <row r="86" spans="1:81" s="10" customFormat="1" ht="12.75">
      <c r="A86" s="87"/>
      <c r="B86" s="87"/>
      <c r="C86" s="87"/>
      <c r="D86" s="153"/>
      <c r="E86" s="92" t="s">
        <v>63</v>
      </c>
      <c r="F86" s="89">
        <f aca="true" t="shared" si="49" ref="F86:AE86">SUM(F84:F85)</f>
        <v>0</v>
      </c>
      <c r="G86" s="89">
        <f t="shared" si="49"/>
        <v>0</v>
      </c>
      <c r="H86" s="89">
        <f t="shared" si="49"/>
        <v>0</v>
      </c>
      <c r="I86" s="89">
        <f t="shared" si="49"/>
        <v>0</v>
      </c>
      <c r="J86" s="89">
        <f t="shared" si="49"/>
        <v>0</v>
      </c>
      <c r="K86" s="89">
        <f t="shared" si="49"/>
        <v>0</v>
      </c>
      <c r="L86" s="89">
        <f t="shared" si="49"/>
        <v>0</v>
      </c>
      <c r="M86" s="89">
        <f t="shared" si="49"/>
        <v>0</v>
      </c>
      <c r="N86" s="89">
        <f t="shared" si="49"/>
        <v>0</v>
      </c>
      <c r="O86" s="89">
        <f t="shared" si="49"/>
        <v>0</v>
      </c>
      <c r="P86" s="89">
        <f t="shared" si="49"/>
        <v>0</v>
      </c>
      <c r="Q86" s="89">
        <f t="shared" si="49"/>
        <v>0</v>
      </c>
      <c r="R86" s="89">
        <f t="shared" si="49"/>
        <v>0</v>
      </c>
      <c r="S86" s="89">
        <f t="shared" si="49"/>
        <v>0</v>
      </c>
      <c r="T86" s="89">
        <f t="shared" si="49"/>
        <v>0</v>
      </c>
      <c r="U86" s="89">
        <f t="shared" si="49"/>
        <v>0</v>
      </c>
      <c r="V86" s="89">
        <f t="shared" si="49"/>
        <v>4</v>
      </c>
      <c r="W86" s="89">
        <f t="shared" si="49"/>
        <v>7</v>
      </c>
      <c r="X86" s="89">
        <f t="shared" si="49"/>
        <v>0</v>
      </c>
      <c r="Y86" s="89">
        <f t="shared" si="49"/>
        <v>4</v>
      </c>
      <c r="Z86" s="89">
        <f t="shared" si="49"/>
        <v>6</v>
      </c>
      <c r="AA86" s="89">
        <f t="shared" si="49"/>
        <v>0</v>
      </c>
      <c r="AB86" s="89">
        <f t="shared" si="49"/>
        <v>0</v>
      </c>
      <c r="AC86" s="89">
        <f t="shared" si="49"/>
        <v>0</v>
      </c>
      <c r="AD86" s="89">
        <f t="shared" si="49"/>
        <v>0</v>
      </c>
      <c r="AE86" s="89">
        <f t="shared" si="49"/>
        <v>8</v>
      </c>
      <c r="AF86" s="89" t="s">
        <v>55</v>
      </c>
      <c r="AG86" s="89">
        <f>SUM(AG84:AG85)</f>
        <v>0</v>
      </c>
      <c r="AH86" s="89">
        <f>SUM(AH84:AH85)</f>
        <v>120</v>
      </c>
      <c r="AI86" s="89">
        <f>SUM(AI84:AI85)</f>
        <v>120</v>
      </c>
      <c r="AJ86" s="89">
        <f>SUM(AJ84:AJ85)</f>
        <v>13</v>
      </c>
      <c r="AK86" s="89"/>
      <c r="AL86" s="97"/>
      <c r="AM86" s="118"/>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row>
    <row r="87" spans="1:81" s="75" customFormat="1" ht="12.75">
      <c r="A87" s="69" t="s">
        <v>75</v>
      </c>
      <c r="B87" s="69">
        <v>6</v>
      </c>
      <c r="C87" s="69"/>
      <c r="D87" s="159" t="s">
        <v>187</v>
      </c>
      <c r="E87" s="70" t="s">
        <v>137</v>
      </c>
      <c r="F87" s="71"/>
      <c r="G87" s="71"/>
      <c r="H87" s="71"/>
      <c r="I87" s="71"/>
      <c r="J87" s="71"/>
      <c r="K87" s="71"/>
      <c r="L87" s="71"/>
      <c r="M87" s="71"/>
      <c r="N87" s="71"/>
      <c r="O87" s="71"/>
      <c r="P87" s="71"/>
      <c r="Q87" s="71"/>
      <c r="R87" s="72"/>
      <c r="S87" s="72"/>
      <c r="T87" s="72"/>
      <c r="U87" s="72">
        <v>0</v>
      </c>
      <c r="V87" s="72">
        <v>4</v>
      </c>
      <c r="W87" s="72">
        <v>7</v>
      </c>
      <c r="X87" s="72"/>
      <c r="Y87" s="72"/>
      <c r="Z87" s="72"/>
      <c r="AA87" s="72"/>
      <c r="AB87" s="72"/>
      <c r="AC87" s="72"/>
      <c r="AD87" s="73">
        <f>F87+I87+L87+O87+R87+U87+X87+AA87</f>
        <v>0</v>
      </c>
      <c r="AE87" s="73">
        <f>G87+J87+M87+P87+S87+V87+Y87+AB87</f>
        <v>4</v>
      </c>
      <c r="AF87" s="73">
        <v>15</v>
      </c>
      <c r="AG87" s="73">
        <f>AD87*AF87</f>
        <v>0</v>
      </c>
      <c r="AH87" s="73">
        <f>AE87*AF87</f>
        <v>60</v>
      </c>
      <c r="AI87" s="73">
        <f>SUM(AG87:AH87)</f>
        <v>60</v>
      </c>
      <c r="AJ87" s="78">
        <f>AC87+Z87+W87+T87+Q87+N87+K87+H87</f>
        <v>7</v>
      </c>
      <c r="AK87" s="73" t="s">
        <v>13</v>
      </c>
      <c r="AL87" s="74"/>
      <c r="AM87" s="120"/>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row>
    <row r="88" spans="1:81" s="75" customFormat="1" ht="12.75">
      <c r="A88" s="76" t="s">
        <v>76</v>
      </c>
      <c r="B88" s="76">
        <v>7</v>
      </c>
      <c r="C88" s="76"/>
      <c r="D88" s="160" t="s">
        <v>188</v>
      </c>
      <c r="E88" s="77" t="s">
        <v>227</v>
      </c>
      <c r="F88" s="71"/>
      <c r="G88" s="71"/>
      <c r="H88" s="71"/>
      <c r="I88" s="71"/>
      <c r="J88" s="71"/>
      <c r="K88" s="71"/>
      <c r="L88" s="71"/>
      <c r="M88" s="71"/>
      <c r="N88" s="71"/>
      <c r="O88" s="71"/>
      <c r="P88" s="71"/>
      <c r="Q88" s="71"/>
      <c r="R88" s="72"/>
      <c r="S88" s="72"/>
      <c r="T88" s="72"/>
      <c r="U88" s="72"/>
      <c r="V88" s="72"/>
      <c r="W88" s="72"/>
      <c r="X88" s="72">
        <v>0</v>
      </c>
      <c r="Y88" s="72">
        <v>4</v>
      </c>
      <c r="Z88" s="72">
        <v>6</v>
      </c>
      <c r="AA88" s="72"/>
      <c r="AB88" s="72"/>
      <c r="AC88" s="72"/>
      <c r="AD88" s="78">
        <f>F88+I88+L88+O88+R88+U88+X88+AA88</f>
        <v>0</v>
      </c>
      <c r="AE88" s="78">
        <f>G88+J88+M88+P88+S88+V88+Y88+AB88</f>
        <v>4</v>
      </c>
      <c r="AF88" s="78">
        <v>15</v>
      </c>
      <c r="AG88" s="78">
        <f>AD88*AF88</f>
        <v>0</v>
      </c>
      <c r="AH88" s="78">
        <f>AE88*AF88</f>
        <v>60</v>
      </c>
      <c r="AI88" s="78">
        <f>SUM(AG88:AH88)</f>
        <v>60</v>
      </c>
      <c r="AJ88" s="78">
        <f>AC88+Z88+W88+T88+Q88+N88+K88+H88</f>
        <v>6</v>
      </c>
      <c r="AK88" s="78" t="s">
        <v>13</v>
      </c>
      <c r="AL88" s="79" t="s">
        <v>187</v>
      </c>
      <c r="AM88" s="122" t="s">
        <v>137</v>
      </c>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row>
    <row r="89" spans="1:81" s="10" customFormat="1" ht="12.75">
      <c r="A89" s="87"/>
      <c r="B89" s="87"/>
      <c r="C89" s="87"/>
      <c r="D89" s="153"/>
      <c r="E89" s="92" t="s">
        <v>47</v>
      </c>
      <c r="F89" s="89">
        <f aca="true" t="shared" si="50" ref="F89:AE89">SUM(F87:F88)</f>
        <v>0</v>
      </c>
      <c r="G89" s="89">
        <f t="shared" si="50"/>
        <v>0</v>
      </c>
      <c r="H89" s="89">
        <f t="shared" si="50"/>
        <v>0</v>
      </c>
      <c r="I89" s="89">
        <f t="shared" si="50"/>
        <v>0</v>
      </c>
      <c r="J89" s="89">
        <f t="shared" si="50"/>
        <v>0</v>
      </c>
      <c r="K89" s="89">
        <f t="shared" si="50"/>
        <v>0</v>
      </c>
      <c r="L89" s="89">
        <f t="shared" si="50"/>
        <v>0</v>
      </c>
      <c r="M89" s="89">
        <f t="shared" si="50"/>
        <v>0</v>
      </c>
      <c r="N89" s="89">
        <f t="shared" si="50"/>
        <v>0</v>
      </c>
      <c r="O89" s="89">
        <f t="shared" si="50"/>
        <v>0</v>
      </c>
      <c r="P89" s="89">
        <f t="shared" si="50"/>
        <v>0</v>
      </c>
      <c r="Q89" s="89">
        <f t="shared" si="50"/>
        <v>0</v>
      </c>
      <c r="R89" s="89">
        <f t="shared" si="50"/>
        <v>0</v>
      </c>
      <c r="S89" s="89">
        <f t="shared" si="50"/>
        <v>0</v>
      </c>
      <c r="T89" s="89">
        <f t="shared" si="50"/>
        <v>0</v>
      </c>
      <c r="U89" s="89">
        <f t="shared" si="50"/>
        <v>0</v>
      </c>
      <c r="V89" s="89">
        <f t="shared" si="50"/>
        <v>4</v>
      </c>
      <c r="W89" s="89">
        <f t="shared" si="50"/>
        <v>7</v>
      </c>
      <c r="X89" s="89">
        <f t="shared" si="50"/>
        <v>0</v>
      </c>
      <c r="Y89" s="89">
        <f t="shared" si="50"/>
        <v>4</v>
      </c>
      <c r="Z89" s="89">
        <f t="shared" si="50"/>
        <v>6</v>
      </c>
      <c r="AA89" s="89">
        <f t="shared" si="50"/>
        <v>0</v>
      </c>
      <c r="AB89" s="89">
        <f t="shared" si="50"/>
        <v>0</v>
      </c>
      <c r="AC89" s="89">
        <f t="shared" si="50"/>
        <v>0</v>
      </c>
      <c r="AD89" s="89">
        <f t="shared" si="50"/>
        <v>0</v>
      </c>
      <c r="AE89" s="89">
        <f t="shared" si="50"/>
        <v>8</v>
      </c>
      <c r="AF89" s="89" t="s">
        <v>55</v>
      </c>
      <c r="AG89" s="89">
        <f>SUM(AG87:AG88)</f>
        <v>0</v>
      </c>
      <c r="AH89" s="89">
        <f>SUM(AH87:AH88)</f>
        <v>120</v>
      </c>
      <c r="AI89" s="89">
        <f>SUM(AI87:AI88)</f>
        <v>120</v>
      </c>
      <c r="AJ89" s="89">
        <f>SUM(AJ87:AJ88)</f>
        <v>13</v>
      </c>
      <c r="AK89" s="89"/>
      <c r="AL89" s="97"/>
      <c r="AM89" s="118"/>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row>
    <row r="90" spans="1:81" s="75" customFormat="1" ht="12.75">
      <c r="A90" s="69" t="s">
        <v>75</v>
      </c>
      <c r="B90" s="69">
        <v>6</v>
      </c>
      <c r="C90" s="69"/>
      <c r="D90" s="159" t="s">
        <v>189</v>
      </c>
      <c r="E90" s="70" t="s">
        <v>118</v>
      </c>
      <c r="F90" s="71"/>
      <c r="G90" s="71"/>
      <c r="H90" s="71"/>
      <c r="I90" s="71"/>
      <c r="J90" s="71"/>
      <c r="K90" s="71"/>
      <c r="L90" s="71"/>
      <c r="M90" s="71"/>
      <c r="N90" s="71"/>
      <c r="O90" s="71"/>
      <c r="P90" s="71"/>
      <c r="Q90" s="71"/>
      <c r="R90" s="72"/>
      <c r="S90" s="72"/>
      <c r="T90" s="72"/>
      <c r="U90" s="72">
        <v>0</v>
      </c>
      <c r="V90" s="72">
        <v>4</v>
      </c>
      <c r="W90" s="72">
        <v>7</v>
      </c>
      <c r="X90" s="72"/>
      <c r="Y90" s="72"/>
      <c r="Z90" s="72"/>
      <c r="AA90" s="72"/>
      <c r="AB90" s="72"/>
      <c r="AC90" s="72"/>
      <c r="AD90" s="73">
        <f>F90+I90+L90+O90+R90+U90+X90+AA90</f>
        <v>0</v>
      </c>
      <c r="AE90" s="73">
        <f>G90+J90+M90+P90+S90+V90+Y90+AB90</f>
        <v>4</v>
      </c>
      <c r="AF90" s="73">
        <v>15</v>
      </c>
      <c r="AG90" s="73">
        <f>AD90*AF90</f>
        <v>0</v>
      </c>
      <c r="AH90" s="73">
        <f>AE90*AF90</f>
        <v>60</v>
      </c>
      <c r="AI90" s="73">
        <f>SUM(AG90:AH90)</f>
        <v>60</v>
      </c>
      <c r="AJ90" s="78">
        <f>AC90+Z90+W90+T90+Q90+N90+K90+H90</f>
        <v>7</v>
      </c>
      <c r="AK90" s="73" t="s">
        <v>13</v>
      </c>
      <c r="AL90" s="74"/>
      <c r="AM90" s="120"/>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row>
    <row r="91" spans="1:81" s="75" customFormat="1" ht="12.75">
      <c r="A91" s="76" t="s">
        <v>76</v>
      </c>
      <c r="B91" s="76">
        <v>7</v>
      </c>
      <c r="C91" s="76"/>
      <c r="D91" s="160" t="s">
        <v>190</v>
      </c>
      <c r="E91" s="77" t="s">
        <v>119</v>
      </c>
      <c r="F91" s="71"/>
      <c r="G91" s="71"/>
      <c r="H91" s="71"/>
      <c r="I91" s="71"/>
      <c r="J91" s="71"/>
      <c r="K91" s="71"/>
      <c r="L91" s="71"/>
      <c r="M91" s="71"/>
      <c r="N91" s="71"/>
      <c r="O91" s="71"/>
      <c r="P91" s="71"/>
      <c r="Q91" s="71"/>
      <c r="R91" s="72"/>
      <c r="S91" s="72"/>
      <c r="T91" s="72"/>
      <c r="U91" s="72"/>
      <c r="V91" s="72"/>
      <c r="W91" s="72"/>
      <c r="X91" s="72">
        <v>0</v>
      </c>
      <c r="Y91" s="72">
        <v>4</v>
      </c>
      <c r="Z91" s="72">
        <v>6</v>
      </c>
      <c r="AA91" s="72"/>
      <c r="AB91" s="72"/>
      <c r="AC91" s="72"/>
      <c r="AD91" s="78">
        <f>F91+I91+L91+O91+R91+U91+X91+AA91</f>
        <v>0</v>
      </c>
      <c r="AE91" s="78">
        <f>G91+J91+M91+P91+S91+V91+Y91+AB91</f>
        <v>4</v>
      </c>
      <c r="AF91" s="78">
        <v>15</v>
      </c>
      <c r="AG91" s="78">
        <f>AD91*AF91</f>
        <v>0</v>
      </c>
      <c r="AH91" s="78">
        <f>AE91*AF91</f>
        <v>60</v>
      </c>
      <c r="AI91" s="78">
        <f>SUM(AG91:AH91)</f>
        <v>60</v>
      </c>
      <c r="AJ91" s="78">
        <f>AC91+Z91+W91+T91+Q91+N91+K91+H91</f>
        <v>6</v>
      </c>
      <c r="AK91" s="78" t="s">
        <v>13</v>
      </c>
      <c r="AL91" s="79" t="s">
        <v>189</v>
      </c>
      <c r="AM91" s="120" t="s">
        <v>118</v>
      </c>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s="10" customFormat="1" ht="12.75">
      <c r="A92" s="87"/>
      <c r="B92" s="87"/>
      <c r="C92" s="87"/>
      <c r="D92" s="153"/>
      <c r="E92" s="92" t="s">
        <v>120</v>
      </c>
      <c r="F92" s="102">
        <f aca="true" t="shared" si="51" ref="F92:AE92">SUM(F90:F91)</f>
        <v>0</v>
      </c>
      <c r="G92" s="102">
        <f t="shared" si="51"/>
        <v>0</v>
      </c>
      <c r="H92" s="102">
        <f t="shared" si="51"/>
        <v>0</v>
      </c>
      <c r="I92" s="89">
        <f t="shared" si="51"/>
        <v>0</v>
      </c>
      <c r="J92" s="89">
        <f t="shared" si="51"/>
        <v>0</v>
      </c>
      <c r="K92" s="89">
        <f t="shared" si="51"/>
        <v>0</v>
      </c>
      <c r="L92" s="89">
        <f t="shared" si="51"/>
        <v>0</v>
      </c>
      <c r="M92" s="89">
        <f t="shared" si="51"/>
        <v>0</v>
      </c>
      <c r="N92" s="89">
        <f t="shared" si="51"/>
        <v>0</v>
      </c>
      <c r="O92" s="89">
        <f t="shared" si="51"/>
        <v>0</v>
      </c>
      <c r="P92" s="89">
        <f t="shared" si="51"/>
        <v>0</v>
      </c>
      <c r="Q92" s="89">
        <f t="shared" si="51"/>
        <v>0</v>
      </c>
      <c r="R92" s="89">
        <f t="shared" si="51"/>
        <v>0</v>
      </c>
      <c r="S92" s="89">
        <f t="shared" si="51"/>
        <v>0</v>
      </c>
      <c r="T92" s="89">
        <f t="shared" si="51"/>
        <v>0</v>
      </c>
      <c r="U92" s="89">
        <f t="shared" si="51"/>
        <v>0</v>
      </c>
      <c r="V92" s="89">
        <f t="shared" si="51"/>
        <v>4</v>
      </c>
      <c r="W92" s="89">
        <f t="shared" si="51"/>
        <v>7</v>
      </c>
      <c r="X92" s="89">
        <f t="shared" si="51"/>
        <v>0</v>
      </c>
      <c r="Y92" s="89">
        <f t="shared" si="51"/>
        <v>4</v>
      </c>
      <c r="Z92" s="89">
        <f t="shared" si="51"/>
        <v>6</v>
      </c>
      <c r="AA92" s="89">
        <f t="shared" si="51"/>
        <v>0</v>
      </c>
      <c r="AB92" s="89">
        <f t="shared" si="51"/>
        <v>0</v>
      </c>
      <c r="AC92" s="89">
        <f t="shared" si="51"/>
        <v>0</v>
      </c>
      <c r="AD92" s="89">
        <f t="shared" si="51"/>
        <v>0</v>
      </c>
      <c r="AE92" s="89">
        <f t="shared" si="51"/>
        <v>8</v>
      </c>
      <c r="AF92" s="89"/>
      <c r="AG92" s="89">
        <f>SUM(AG90:AG91)</f>
        <v>0</v>
      </c>
      <c r="AH92" s="89">
        <f>SUM(AH90:AH91)</f>
        <v>120</v>
      </c>
      <c r="AI92" s="89">
        <f>SUM(AI90:AI91)</f>
        <v>120</v>
      </c>
      <c r="AJ92" s="89">
        <f>SUM(AJ90:AJ91)</f>
        <v>13</v>
      </c>
      <c r="AK92" s="89"/>
      <c r="AL92" s="91"/>
      <c r="AM92" s="118"/>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75" customFormat="1" ht="12.75">
      <c r="A93" s="69" t="s">
        <v>75</v>
      </c>
      <c r="B93" s="69">
        <v>6</v>
      </c>
      <c r="C93" s="69"/>
      <c r="D93" s="159" t="s">
        <v>191</v>
      </c>
      <c r="E93" s="70" t="s">
        <v>243</v>
      </c>
      <c r="F93" s="71"/>
      <c r="G93" s="71"/>
      <c r="H93" s="71"/>
      <c r="I93" s="71"/>
      <c r="J93" s="71"/>
      <c r="K93" s="71"/>
      <c r="L93" s="71"/>
      <c r="M93" s="71"/>
      <c r="N93" s="71"/>
      <c r="O93" s="71"/>
      <c r="P93" s="71"/>
      <c r="Q93" s="71"/>
      <c r="R93" s="72"/>
      <c r="S93" s="72"/>
      <c r="T93" s="72"/>
      <c r="U93" s="72">
        <v>0</v>
      </c>
      <c r="V93" s="72">
        <v>4</v>
      </c>
      <c r="W93" s="72">
        <v>7</v>
      </c>
      <c r="X93" s="72"/>
      <c r="Y93" s="72"/>
      <c r="Z93" s="72"/>
      <c r="AA93" s="72"/>
      <c r="AB93" s="72"/>
      <c r="AC93" s="72"/>
      <c r="AD93" s="73">
        <f>F93+I93+L93+O93+R93+U93+X93+AA93</f>
        <v>0</v>
      </c>
      <c r="AE93" s="73">
        <f>G93+J93+M93+P93+S93+V93+Y93+AB93</f>
        <v>4</v>
      </c>
      <c r="AF93" s="73">
        <v>15</v>
      </c>
      <c r="AG93" s="73">
        <f>AD93*AF93</f>
        <v>0</v>
      </c>
      <c r="AH93" s="73">
        <f>AE93*AF93</f>
        <v>60</v>
      </c>
      <c r="AI93" s="73">
        <f>SUM(AG93:AH93)</f>
        <v>60</v>
      </c>
      <c r="AJ93" s="78">
        <f>AC93+Z93+W93+T93+Q93+N93+K93+H93</f>
        <v>7</v>
      </c>
      <c r="AK93" s="73" t="s">
        <v>13</v>
      </c>
      <c r="AL93" s="74"/>
      <c r="AM93" s="120"/>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75" customFormat="1" ht="12.75">
      <c r="A94" s="76" t="s">
        <v>76</v>
      </c>
      <c r="B94" s="76">
        <v>7</v>
      </c>
      <c r="C94" s="76"/>
      <c r="D94" s="160" t="s">
        <v>192</v>
      </c>
      <c r="E94" s="77" t="s">
        <v>242</v>
      </c>
      <c r="F94" s="71"/>
      <c r="G94" s="71"/>
      <c r="H94" s="71"/>
      <c r="I94" s="71"/>
      <c r="J94" s="71"/>
      <c r="K94" s="71"/>
      <c r="L94" s="71"/>
      <c r="M94" s="71"/>
      <c r="N94" s="71"/>
      <c r="O94" s="71"/>
      <c r="P94" s="71"/>
      <c r="Q94" s="71"/>
      <c r="R94" s="72"/>
      <c r="S94" s="72"/>
      <c r="T94" s="72"/>
      <c r="U94" s="72"/>
      <c r="V94" s="72"/>
      <c r="W94" s="72"/>
      <c r="X94" s="72">
        <v>0</v>
      </c>
      <c r="Y94" s="72">
        <v>4</v>
      </c>
      <c r="Z94" s="72">
        <v>6</v>
      </c>
      <c r="AA94" s="72"/>
      <c r="AB94" s="72"/>
      <c r="AC94" s="72"/>
      <c r="AD94" s="78">
        <f>F94+I94+L94+O94+R94+U94+X94+AA94</f>
        <v>0</v>
      </c>
      <c r="AE94" s="78">
        <f>G94+J94+M94+P94+S94+V94+Y94+AB94</f>
        <v>4</v>
      </c>
      <c r="AF94" s="78">
        <v>15</v>
      </c>
      <c r="AG94" s="78">
        <f>AD94*AF94</f>
        <v>0</v>
      </c>
      <c r="AH94" s="78">
        <f>AE94*AF94</f>
        <v>60</v>
      </c>
      <c r="AI94" s="78">
        <f>SUM(AG94:AH94)</f>
        <v>60</v>
      </c>
      <c r="AJ94" s="78">
        <f>AC94+Z94+W94+T94+Q94+N94+K94+H94</f>
        <v>6</v>
      </c>
      <c r="AK94" s="78" t="s">
        <v>13</v>
      </c>
      <c r="AL94" s="79" t="s">
        <v>191</v>
      </c>
      <c r="AM94" s="122" t="s">
        <v>243</v>
      </c>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0" customFormat="1" ht="25.5">
      <c r="A95" s="87"/>
      <c r="B95" s="87"/>
      <c r="C95" s="87"/>
      <c r="D95" s="153"/>
      <c r="E95" s="94" t="s">
        <v>252</v>
      </c>
      <c r="F95" s="102">
        <f aca="true" t="shared" si="52" ref="F95:AE95">SUM(F93:F94)</f>
        <v>0</v>
      </c>
      <c r="G95" s="102">
        <f t="shared" si="52"/>
        <v>0</v>
      </c>
      <c r="H95" s="102">
        <f t="shared" si="52"/>
        <v>0</v>
      </c>
      <c r="I95" s="89">
        <f t="shared" si="52"/>
        <v>0</v>
      </c>
      <c r="J95" s="89">
        <f t="shared" si="52"/>
        <v>0</v>
      </c>
      <c r="K95" s="89">
        <f t="shared" si="52"/>
        <v>0</v>
      </c>
      <c r="L95" s="89">
        <f t="shared" si="52"/>
        <v>0</v>
      </c>
      <c r="M95" s="89">
        <f t="shared" si="52"/>
        <v>0</v>
      </c>
      <c r="N95" s="89">
        <f t="shared" si="52"/>
        <v>0</v>
      </c>
      <c r="O95" s="89">
        <f t="shared" si="52"/>
        <v>0</v>
      </c>
      <c r="P95" s="89">
        <f t="shared" si="52"/>
        <v>0</v>
      </c>
      <c r="Q95" s="89">
        <f t="shared" si="52"/>
        <v>0</v>
      </c>
      <c r="R95" s="89">
        <f t="shared" si="52"/>
        <v>0</v>
      </c>
      <c r="S95" s="89">
        <f t="shared" si="52"/>
        <v>0</v>
      </c>
      <c r="T95" s="89">
        <f t="shared" si="52"/>
        <v>0</v>
      </c>
      <c r="U95" s="89">
        <f t="shared" si="52"/>
        <v>0</v>
      </c>
      <c r="V95" s="89">
        <f t="shared" si="52"/>
        <v>4</v>
      </c>
      <c r="W95" s="89">
        <f t="shared" si="52"/>
        <v>7</v>
      </c>
      <c r="X95" s="89">
        <f t="shared" si="52"/>
        <v>0</v>
      </c>
      <c r="Y95" s="89">
        <f t="shared" si="52"/>
        <v>4</v>
      </c>
      <c r="Z95" s="89">
        <f t="shared" si="52"/>
        <v>6</v>
      </c>
      <c r="AA95" s="89">
        <f t="shared" si="52"/>
        <v>0</v>
      </c>
      <c r="AB95" s="89">
        <f t="shared" si="52"/>
        <v>0</v>
      </c>
      <c r="AC95" s="89">
        <f t="shared" si="52"/>
        <v>0</v>
      </c>
      <c r="AD95" s="89">
        <f t="shared" si="52"/>
        <v>0</v>
      </c>
      <c r="AE95" s="89">
        <f t="shared" si="52"/>
        <v>8</v>
      </c>
      <c r="AF95" s="89"/>
      <c r="AG95" s="89">
        <f>SUM(AG93:AG94)</f>
        <v>0</v>
      </c>
      <c r="AH95" s="89">
        <f>SUM(AH93:AH94)</f>
        <v>120</v>
      </c>
      <c r="AI95" s="89">
        <f>SUM(AI93:AI94)</f>
        <v>120</v>
      </c>
      <c r="AJ95" s="89">
        <f>SUM(AJ93:AJ94)</f>
        <v>13</v>
      </c>
      <c r="AK95" s="89"/>
      <c r="AL95" s="91"/>
      <c r="AM95" s="118"/>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39" s="16" customFormat="1" ht="12.75">
      <c r="A96" s="54"/>
      <c r="B96" s="54"/>
      <c r="C96" s="54"/>
      <c r="D96" s="161" t="s">
        <v>220</v>
      </c>
      <c r="E96" s="55" t="s">
        <v>160</v>
      </c>
      <c r="F96" s="17"/>
      <c r="G96" s="17"/>
      <c r="H96" s="17"/>
      <c r="I96" s="14"/>
      <c r="J96" s="14"/>
      <c r="K96" s="14"/>
      <c r="L96" s="14"/>
      <c r="M96" s="14"/>
      <c r="N96" s="14"/>
      <c r="O96" s="14"/>
      <c r="P96" s="14"/>
      <c r="Q96" s="14"/>
      <c r="R96" s="14"/>
      <c r="S96" s="14"/>
      <c r="T96" s="14"/>
      <c r="U96" s="14"/>
      <c r="V96" s="14"/>
      <c r="W96" s="14"/>
      <c r="X96" s="14"/>
      <c r="Y96" s="14"/>
      <c r="Z96" s="14"/>
      <c r="AA96" s="14"/>
      <c r="AB96" s="14"/>
      <c r="AC96" s="14">
        <v>15</v>
      </c>
      <c r="AD96" s="26"/>
      <c r="AE96" s="26"/>
      <c r="AF96" s="26"/>
      <c r="AG96" s="26"/>
      <c r="AH96" s="26"/>
      <c r="AI96" s="26"/>
      <c r="AJ96" s="26">
        <f>H96+K96+N96+Q96+T96+W96+Z96+AC96</f>
        <v>15</v>
      </c>
      <c r="AK96" s="26" t="s">
        <v>115</v>
      </c>
      <c r="AL96" s="30"/>
      <c r="AM96" s="111"/>
    </row>
    <row r="97" spans="1:81" s="10" customFormat="1" ht="12.75">
      <c r="A97" s="87"/>
      <c r="B97" s="87"/>
      <c r="C97" s="87"/>
      <c r="D97" s="153"/>
      <c r="E97" s="92" t="s">
        <v>161</v>
      </c>
      <c r="F97" s="102"/>
      <c r="G97" s="102"/>
      <c r="H97" s="102">
        <v>4</v>
      </c>
      <c r="I97" s="89"/>
      <c r="J97" s="89"/>
      <c r="K97" s="89"/>
      <c r="L97" s="89"/>
      <c r="M97" s="89"/>
      <c r="N97" s="89"/>
      <c r="O97" s="89"/>
      <c r="P97" s="89"/>
      <c r="Q97" s="89"/>
      <c r="R97" s="89"/>
      <c r="S97" s="89"/>
      <c r="T97" s="89"/>
      <c r="U97" s="89"/>
      <c r="V97" s="89"/>
      <c r="W97" s="89">
        <v>2</v>
      </c>
      <c r="X97" s="89"/>
      <c r="Y97" s="89"/>
      <c r="Z97" s="89">
        <v>4</v>
      </c>
      <c r="AA97" s="89"/>
      <c r="AB97" s="89"/>
      <c r="AC97" s="89">
        <v>2</v>
      </c>
      <c r="AD97" s="89"/>
      <c r="AE97" s="89"/>
      <c r="AF97" s="89"/>
      <c r="AG97" s="89"/>
      <c r="AH97" s="89"/>
      <c r="AI97" s="89"/>
      <c r="AJ97" s="89">
        <f>H97+K97+N97+Q97+T97+W97+Z97+AC97</f>
        <v>12</v>
      </c>
      <c r="AK97" s="89"/>
      <c r="AL97" s="91"/>
      <c r="AM97" s="118"/>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0" customFormat="1" ht="12.75">
      <c r="A98" s="87"/>
      <c r="B98" s="87"/>
      <c r="C98" s="87"/>
      <c r="D98" s="153"/>
      <c r="E98" s="92" t="s">
        <v>158</v>
      </c>
      <c r="F98" s="102"/>
      <c r="G98" s="102"/>
      <c r="H98" s="102"/>
      <c r="I98" s="89"/>
      <c r="J98" s="89"/>
      <c r="K98" s="89"/>
      <c r="L98" s="89"/>
      <c r="M98" s="89"/>
      <c r="N98" s="89"/>
      <c r="O98" s="89"/>
      <c r="P98" s="89"/>
      <c r="Q98" s="89">
        <v>12</v>
      </c>
      <c r="R98" s="89"/>
      <c r="S98" s="89"/>
      <c r="T98" s="89">
        <v>11</v>
      </c>
      <c r="U98" s="89"/>
      <c r="V98" s="89"/>
      <c r="W98" s="89"/>
      <c r="X98" s="89"/>
      <c r="Y98" s="89"/>
      <c r="Z98" s="89"/>
      <c r="AA98" s="89"/>
      <c r="AB98" s="89"/>
      <c r="AC98" s="89"/>
      <c r="AD98" s="89"/>
      <c r="AE98" s="89"/>
      <c r="AF98" s="89"/>
      <c r="AG98" s="89"/>
      <c r="AH98" s="89"/>
      <c r="AI98" s="89"/>
      <c r="AJ98" s="89">
        <f>H98+K98+N98+Q98+T98+W98+Z98+AC98</f>
        <v>23</v>
      </c>
      <c r="AK98" s="89"/>
      <c r="AL98" s="91"/>
      <c r="AM98" s="118"/>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39" s="16" customFormat="1" ht="25.5">
      <c r="A99" s="130" t="s">
        <v>72</v>
      </c>
      <c r="B99" s="130">
        <v>2</v>
      </c>
      <c r="C99" s="130"/>
      <c r="D99" s="165" t="s">
        <v>256</v>
      </c>
      <c r="E99" s="129" t="s">
        <v>229</v>
      </c>
      <c r="F99" s="131"/>
      <c r="G99" s="131"/>
      <c r="H99" s="131"/>
      <c r="I99" s="131">
        <v>0</v>
      </c>
      <c r="J99" s="131">
        <v>40</v>
      </c>
      <c r="K99" s="131">
        <v>3</v>
      </c>
      <c r="L99" s="131"/>
      <c r="M99" s="131"/>
      <c r="N99" s="131"/>
      <c r="O99" s="131"/>
      <c r="P99" s="131"/>
      <c r="Q99" s="131"/>
      <c r="R99" s="131"/>
      <c r="S99" s="131"/>
      <c r="T99" s="131"/>
      <c r="U99" s="131"/>
      <c r="V99" s="131"/>
      <c r="W99" s="131"/>
      <c r="X99" s="131"/>
      <c r="Y99" s="131"/>
      <c r="Z99" s="131"/>
      <c r="AA99" s="131"/>
      <c r="AB99" s="131"/>
      <c r="AC99" s="131"/>
      <c r="AD99" s="132"/>
      <c r="AE99" s="132"/>
      <c r="AF99" s="132"/>
      <c r="AG99" s="132">
        <f>F99+I99+L99+O99+R99+U99+X99+AA99</f>
        <v>0</v>
      </c>
      <c r="AH99" s="132">
        <v>40</v>
      </c>
      <c r="AI99" s="128">
        <f aca="true" t="shared" si="53" ref="AI99:AI106">SUM(AG99:AH99)</f>
        <v>40</v>
      </c>
      <c r="AJ99" s="128">
        <f>AC99+Z99+W99+T99+Q99+N99+K99+H99</f>
        <v>3</v>
      </c>
      <c r="AK99" s="132" t="s">
        <v>13</v>
      </c>
      <c r="AL99" s="133"/>
      <c r="AM99" s="135" t="s">
        <v>103</v>
      </c>
    </row>
    <row r="100" spans="1:39" s="23" customFormat="1" ht="25.5">
      <c r="A100" s="125" t="s">
        <v>74</v>
      </c>
      <c r="B100" s="125">
        <v>3</v>
      </c>
      <c r="C100" s="125"/>
      <c r="D100" s="166" t="s">
        <v>257</v>
      </c>
      <c r="E100" s="126" t="s">
        <v>233</v>
      </c>
      <c r="F100" s="131"/>
      <c r="G100" s="131"/>
      <c r="H100" s="131"/>
      <c r="I100" s="131"/>
      <c r="J100" s="131"/>
      <c r="K100" s="131"/>
      <c r="L100" s="131">
        <v>0</v>
      </c>
      <c r="M100" s="131">
        <v>40</v>
      </c>
      <c r="N100" s="131">
        <v>3</v>
      </c>
      <c r="O100" s="131"/>
      <c r="P100" s="131"/>
      <c r="Q100" s="131"/>
      <c r="R100" s="131"/>
      <c r="S100" s="131"/>
      <c r="T100" s="131"/>
      <c r="U100" s="131"/>
      <c r="V100" s="131"/>
      <c r="W100" s="131"/>
      <c r="X100" s="131"/>
      <c r="Y100" s="131"/>
      <c r="Z100" s="131"/>
      <c r="AA100" s="131"/>
      <c r="AB100" s="131"/>
      <c r="AC100" s="131"/>
      <c r="AD100" s="127"/>
      <c r="AE100" s="127"/>
      <c r="AF100" s="127"/>
      <c r="AG100" s="127">
        <f aca="true" t="shared" si="54" ref="AG100:AH106">F100+I100+L100+O100+R100+U100+X100+AA100</f>
        <v>0</v>
      </c>
      <c r="AH100" s="127">
        <v>40</v>
      </c>
      <c r="AI100" s="128">
        <f t="shared" si="53"/>
        <v>40</v>
      </c>
      <c r="AJ100" s="128">
        <f aca="true" t="shared" si="55" ref="AJ100:AJ106">AC100+Z100+W100+T100+Q100+N100+K100+H100</f>
        <v>3</v>
      </c>
      <c r="AK100" s="127" t="s">
        <v>13</v>
      </c>
      <c r="AL100" s="134"/>
      <c r="AM100" s="135"/>
    </row>
    <row r="101" spans="1:39" s="23" customFormat="1" ht="12.75">
      <c r="A101" s="125" t="s">
        <v>74</v>
      </c>
      <c r="B101" s="125">
        <v>4</v>
      </c>
      <c r="C101" s="125"/>
      <c r="D101" s="166" t="s">
        <v>258</v>
      </c>
      <c r="E101" s="129" t="s">
        <v>230</v>
      </c>
      <c r="F101" s="131"/>
      <c r="G101" s="131"/>
      <c r="H101" s="131"/>
      <c r="I101" s="131"/>
      <c r="J101" s="131"/>
      <c r="K101" s="131"/>
      <c r="L101" s="131"/>
      <c r="M101" s="131"/>
      <c r="N101" s="131"/>
      <c r="O101" s="131">
        <v>0</v>
      </c>
      <c r="P101" s="131">
        <v>80</v>
      </c>
      <c r="Q101" s="131">
        <v>6</v>
      </c>
      <c r="R101" s="131"/>
      <c r="S101" s="131"/>
      <c r="T101" s="131"/>
      <c r="U101" s="131"/>
      <c r="V101" s="131"/>
      <c r="W101" s="131"/>
      <c r="X101" s="131"/>
      <c r="Y101" s="131"/>
      <c r="Z101" s="131"/>
      <c r="AA101" s="131"/>
      <c r="AB101" s="131"/>
      <c r="AC101" s="131"/>
      <c r="AD101" s="127"/>
      <c r="AE101" s="127"/>
      <c r="AF101" s="127"/>
      <c r="AG101" s="127">
        <f t="shared" si="54"/>
        <v>0</v>
      </c>
      <c r="AH101" s="127">
        <v>80</v>
      </c>
      <c r="AI101" s="128">
        <f t="shared" si="53"/>
        <v>80</v>
      </c>
      <c r="AJ101" s="128">
        <f t="shared" si="55"/>
        <v>6</v>
      </c>
      <c r="AK101" s="127" t="s">
        <v>13</v>
      </c>
      <c r="AL101" s="134"/>
      <c r="AM101" s="136"/>
    </row>
    <row r="102" spans="1:39" s="23" customFormat="1" ht="25.5">
      <c r="A102" s="125" t="s">
        <v>75</v>
      </c>
      <c r="B102" s="125">
        <v>5</v>
      </c>
      <c r="C102" s="125"/>
      <c r="D102" s="166" t="s">
        <v>259</v>
      </c>
      <c r="E102" s="126" t="s">
        <v>234</v>
      </c>
      <c r="F102" s="131"/>
      <c r="G102" s="131"/>
      <c r="H102" s="131"/>
      <c r="I102" s="131"/>
      <c r="J102" s="131"/>
      <c r="K102" s="131"/>
      <c r="L102" s="131"/>
      <c r="M102" s="131"/>
      <c r="N102" s="131"/>
      <c r="O102" s="131"/>
      <c r="P102" s="131"/>
      <c r="Q102" s="131"/>
      <c r="R102" s="131">
        <v>0</v>
      </c>
      <c r="S102" s="131">
        <v>60</v>
      </c>
      <c r="T102" s="131">
        <v>4</v>
      </c>
      <c r="U102" s="131"/>
      <c r="V102" s="131"/>
      <c r="W102" s="131"/>
      <c r="X102" s="131"/>
      <c r="Y102" s="131"/>
      <c r="Z102" s="131"/>
      <c r="AA102" s="131"/>
      <c r="AB102" s="131"/>
      <c r="AC102" s="131"/>
      <c r="AD102" s="127"/>
      <c r="AE102" s="127"/>
      <c r="AF102" s="127"/>
      <c r="AG102" s="127">
        <f t="shared" si="54"/>
        <v>0</v>
      </c>
      <c r="AH102" s="127">
        <v>60</v>
      </c>
      <c r="AI102" s="128">
        <f t="shared" si="53"/>
        <v>60</v>
      </c>
      <c r="AJ102" s="128">
        <f t="shared" si="55"/>
        <v>4</v>
      </c>
      <c r="AK102" s="127" t="s">
        <v>13</v>
      </c>
      <c r="AL102" s="134"/>
      <c r="AM102" s="136"/>
    </row>
    <row r="103" spans="1:39" s="23" customFormat="1" ht="12.75">
      <c r="A103" s="125" t="s">
        <v>75</v>
      </c>
      <c r="B103" s="125">
        <v>6</v>
      </c>
      <c r="C103" s="125"/>
      <c r="D103" s="166" t="s">
        <v>260</v>
      </c>
      <c r="E103" s="129" t="s">
        <v>231</v>
      </c>
      <c r="F103" s="131"/>
      <c r="G103" s="131"/>
      <c r="H103" s="131"/>
      <c r="I103" s="131"/>
      <c r="J103" s="131"/>
      <c r="K103" s="131"/>
      <c r="L103" s="131"/>
      <c r="M103" s="131"/>
      <c r="N103" s="131"/>
      <c r="O103" s="131"/>
      <c r="P103" s="131"/>
      <c r="Q103" s="131"/>
      <c r="R103" s="131"/>
      <c r="S103" s="131"/>
      <c r="T103" s="131"/>
      <c r="U103" s="131">
        <v>0</v>
      </c>
      <c r="V103" s="131">
        <v>80</v>
      </c>
      <c r="W103" s="131">
        <v>6</v>
      </c>
      <c r="X103" s="131"/>
      <c r="Y103" s="131"/>
      <c r="Z103" s="131"/>
      <c r="AA103" s="131"/>
      <c r="AB103" s="131"/>
      <c r="AC103" s="131"/>
      <c r="AD103" s="127"/>
      <c r="AE103" s="127"/>
      <c r="AF103" s="127"/>
      <c r="AG103" s="127">
        <v>0</v>
      </c>
      <c r="AH103" s="127">
        <v>80</v>
      </c>
      <c r="AI103" s="128">
        <f t="shared" si="53"/>
        <v>80</v>
      </c>
      <c r="AJ103" s="128">
        <f t="shared" si="55"/>
        <v>6</v>
      </c>
      <c r="AK103" s="127" t="s">
        <v>13</v>
      </c>
      <c r="AL103" s="134"/>
      <c r="AM103" s="136"/>
    </row>
    <row r="104" spans="1:39" s="23" customFormat="1" ht="38.25">
      <c r="A104" s="125" t="s">
        <v>76</v>
      </c>
      <c r="B104" s="125">
        <v>7</v>
      </c>
      <c r="C104" s="125"/>
      <c r="D104" s="166" t="s">
        <v>261</v>
      </c>
      <c r="E104" s="126" t="s">
        <v>235</v>
      </c>
      <c r="F104" s="131"/>
      <c r="G104" s="131"/>
      <c r="H104" s="131"/>
      <c r="I104" s="131"/>
      <c r="J104" s="131"/>
      <c r="K104" s="131"/>
      <c r="L104" s="131"/>
      <c r="M104" s="131"/>
      <c r="N104" s="131"/>
      <c r="O104" s="131"/>
      <c r="P104" s="131"/>
      <c r="Q104" s="131"/>
      <c r="R104" s="131"/>
      <c r="S104" s="131"/>
      <c r="T104" s="131"/>
      <c r="U104" s="131"/>
      <c r="V104" s="131"/>
      <c r="W104" s="131"/>
      <c r="X104" s="131">
        <v>0</v>
      </c>
      <c r="Y104" s="131">
        <v>60</v>
      </c>
      <c r="Z104" s="131">
        <v>4</v>
      </c>
      <c r="AA104" s="131"/>
      <c r="AB104" s="131"/>
      <c r="AC104" s="131"/>
      <c r="AD104" s="127"/>
      <c r="AE104" s="127"/>
      <c r="AF104" s="127"/>
      <c r="AG104" s="127">
        <f t="shared" si="54"/>
        <v>0</v>
      </c>
      <c r="AH104" s="127">
        <v>60</v>
      </c>
      <c r="AI104" s="128">
        <f t="shared" si="53"/>
        <v>60</v>
      </c>
      <c r="AJ104" s="128">
        <f t="shared" si="55"/>
        <v>4</v>
      </c>
      <c r="AK104" s="127" t="s">
        <v>13</v>
      </c>
      <c r="AL104" s="134"/>
      <c r="AM104" s="135"/>
    </row>
    <row r="105" spans="1:39" s="23" customFormat="1" ht="12.75">
      <c r="A105" s="125" t="s">
        <v>76</v>
      </c>
      <c r="B105" s="125">
        <v>8</v>
      </c>
      <c r="C105" s="125"/>
      <c r="D105" s="166" t="s">
        <v>262</v>
      </c>
      <c r="E105" s="126" t="s">
        <v>232</v>
      </c>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v>0</v>
      </c>
      <c r="AB105" s="131">
        <v>120</v>
      </c>
      <c r="AC105" s="131">
        <v>12</v>
      </c>
      <c r="AD105" s="127"/>
      <c r="AE105" s="127"/>
      <c r="AF105" s="127"/>
      <c r="AG105" s="127">
        <f t="shared" si="54"/>
        <v>0</v>
      </c>
      <c r="AH105" s="127">
        <v>120</v>
      </c>
      <c r="AI105" s="128">
        <f t="shared" si="53"/>
        <v>120</v>
      </c>
      <c r="AJ105" s="128">
        <f t="shared" si="55"/>
        <v>12</v>
      </c>
      <c r="AK105" s="127" t="s">
        <v>13</v>
      </c>
      <c r="AL105" s="134"/>
      <c r="AM105" s="136"/>
    </row>
    <row r="106" spans="1:39" s="23" customFormat="1" ht="12.75">
      <c r="A106" s="125" t="s">
        <v>76</v>
      </c>
      <c r="B106" s="125">
        <v>8</v>
      </c>
      <c r="C106" s="125"/>
      <c r="D106" s="166" t="s">
        <v>193</v>
      </c>
      <c r="E106" s="126" t="s">
        <v>87</v>
      </c>
      <c r="F106" s="131"/>
      <c r="G106" s="131"/>
      <c r="H106" s="131"/>
      <c r="I106" s="131"/>
      <c r="J106" s="131"/>
      <c r="K106" s="131"/>
      <c r="L106" s="131"/>
      <c r="M106" s="131"/>
      <c r="N106" s="131"/>
      <c r="O106" s="131"/>
      <c r="P106" s="131"/>
      <c r="Q106" s="131"/>
      <c r="R106" s="131"/>
      <c r="S106" s="131"/>
      <c r="T106" s="131"/>
      <c r="U106" s="137"/>
      <c r="V106" s="137"/>
      <c r="W106" s="137"/>
      <c r="X106" s="137"/>
      <c r="Y106" s="137"/>
      <c r="Z106" s="137"/>
      <c r="AA106" s="131">
        <v>0</v>
      </c>
      <c r="AB106" s="131">
        <v>3</v>
      </c>
      <c r="AC106" s="131">
        <v>3</v>
      </c>
      <c r="AD106" s="138"/>
      <c r="AE106" s="138"/>
      <c r="AF106" s="138"/>
      <c r="AG106" s="127">
        <f t="shared" si="54"/>
        <v>0</v>
      </c>
      <c r="AH106" s="127">
        <f t="shared" si="54"/>
        <v>3</v>
      </c>
      <c r="AI106" s="128">
        <f t="shared" si="53"/>
        <v>3</v>
      </c>
      <c r="AJ106" s="128">
        <f t="shared" si="55"/>
        <v>3</v>
      </c>
      <c r="AK106" s="127" t="s">
        <v>73</v>
      </c>
      <c r="AL106" s="134"/>
      <c r="AM106" s="136"/>
    </row>
    <row r="107" spans="1:81" s="98" customFormat="1" ht="12.75">
      <c r="A107" s="87"/>
      <c r="B107" s="87"/>
      <c r="C107" s="87"/>
      <c r="D107" s="153"/>
      <c r="E107" s="92" t="s">
        <v>159</v>
      </c>
      <c r="F107" s="89">
        <f aca="true" t="shared" si="56" ref="F107:AC107">SUM(F99:F106)</f>
        <v>0</v>
      </c>
      <c r="G107" s="89">
        <f t="shared" si="56"/>
        <v>0</v>
      </c>
      <c r="H107" s="89">
        <f t="shared" si="56"/>
        <v>0</v>
      </c>
      <c r="I107" s="89">
        <f t="shared" si="56"/>
        <v>0</v>
      </c>
      <c r="J107" s="89">
        <f t="shared" si="56"/>
        <v>40</v>
      </c>
      <c r="K107" s="89">
        <f t="shared" si="56"/>
        <v>3</v>
      </c>
      <c r="L107" s="89">
        <f t="shared" si="56"/>
        <v>0</v>
      </c>
      <c r="M107" s="89">
        <f t="shared" si="56"/>
        <v>40</v>
      </c>
      <c r="N107" s="89">
        <f t="shared" si="56"/>
        <v>3</v>
      </c>
      <c r="O107" s="89">
        <f t="shared" si="56"/>
        <v>0</v>
      </c>
      <c r="P107" s="89">
        <f t="shared" si="56"/>
        <v>80</v>
      </c>
      <c r="Q107" s="89">
        <f t="shared" si="56"/>
        <v>6</v>
      </c>
      <c r="R107" s="89">
        <f t="shared" si="56"/>
        <v>0</v>
      </c>
      <c r="S107" s="89">
        <f t="shared" si="56"/>
        <v>60</v>
      </c>
      <c r="T107" s="89">
        <f t="shared" si="56"/>
        <v>4</v>
      </c>
      <c r="U107" s="89">
        <f t="shared" si="56"/>
        <v>0</v>
      </c>
      <c r="V107" s="89">
        <f t="shared" si="56"/>
        <v>80</v>
      </c>
      <c r="W107" s="89">
        <f t="shared" si="56"/>
        <v>6</v>
      </c>
      <c r="X107" s="89">
        <f t="shared" si="56"/>
        <v>0</v>
      </c>
      <c r="Y107" s="89">
        <f t="shared" si="56"/>
        <v>60</v>
      </c>
      <c r="Z107" s="89">
        <f t="shared" si="56"/>
        <v>4</v>
      </c>
      <c r="AA107" s="89">
        <f t="shared" si="56"/>
        <v>0</v>
      </c>
      <c r="AB107" s="89">
        <f t="shared" si="56"/>
        <v>123</v>
      </c>
      <c r="AC107" s="89">
        <f t="shared" si="56"/>
        <v>15</v>
      </c>
      <c r="AD107" s="89"/>
      <c r="AE107" s="89"/>
      <c r="AF107" s="89"/>
      <c r="AG107" s="89">
        <f>SUM(AG99:AG106)</f>
        <v>0</v>
      </c>
      <c r="AH107" s="89">
        <f>SUM(AH99:AH106)</f>
        <v>483</v>
      </c>
      <c r="AI107" s="89">
        <f>SUM(AI99:AI106)</f>
        <v>483</v>
      </c>
      <c r="AJ107" s="89">
        <f>SUM(AJ99:AJ106)</f>
        <v>41</v>
      </c>
      <c r="AK107" s="147"/>
      <c r="AL107" s="99"/>
      <c r="AM107" s="1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row>
    <row r="108" spans="1:81" s="98" customFormat="1" ht="12.75">
      <c r="A108" s="205"/>
      <c r="B108" s="206"/>
      <c r="C108" s="167"/>
      <c r="D108" s="162"/>
      <c r="E108" s="92" t="s">
        <v>263</v>
      </c>
      <c r="F108" s="100">
        <f aca="true" t="shared" si="57" ref="F108:K108">F97+F96+F70+F107+F98+F93+F94</f>
        <v>14</v>
      </c>
      <c r="G108" s="100">
        <f t="shared" si="57"/>
        <v>16</v>
      </c>
      <c r="H108" s="100">
        <f t="shared" si="57"/>
        <v>34</v>
      </c>
      <c r="I108" s="100">
        <f t="shared" si="57"/>
        <v>9</v>
      </c>
      <c r="J108" s="100">
        <f t="shared" si="57"/>
        <v>61</v>
      </c>
      <c r="K108" s="100">
        <f t="shared" si="57"/>
        <v>33</v>
      </c>
      <c r="L108" s="100">
        <f aca="true" t="shared" si="58" ref="L108:AC108">L97+L96+L70+L107+L98+L93+L94</f>
        <v>10</v>
      </c>
      <c r="M108" s="100">
        <f t="shared" si="58"/>
        <v>57</v>
      </c>
      <c r="N108" s="100">
        <f t="shared" si="58"/>
        <v>30</v>
      </c>
      <c r="O108" s="100">
        <f t="shared" si="58"/>
        <v>7</v>
      </c>
      <c r="P108" s="100">
        <f t="shared" si="58"/>
        <v>88</v>
      </c>
      <c r="Q108" s="100">
        <f t="shared" si="58"/>
        <v>33</v>
      </c>
      <c r="R108" s="100">
        <f t="shared" si="58"/>
        <v>3</v>
      </c>
      <c r="S108" s="100">
        <f t="shared" si="58"/>
        <v>67</v>
      </c>
      <c r="T108" s="100">
        <f t="shared" si="58"/>
        <v>25</v>
      </c>
      <c r="U108" s="100">
        <f t="shared" si="58"/>
        <v>8</v>
      </c>
      <c r="V108" s="100">
        <f t="shared" si="58"/>
        <v>87</v>
      </c>
      <c r="W108" s="100">
        <f t="shared" si="58"/>
        <v>26</v>
      </c>
      <c r="X108" s="100">
        <f t="shared" si="58"/>
        <v>5</v>
      </c>
      <c r="Y108" s="100">
        <f t="shared" si="58"/>
        <v>68</v>
      </c>
      <c r="Z108" s="100">
        <f t="shared" si="58"/>
        <v>23</v>
      </c>
      <c r="AA108" s="100">
        <f t="shared" si="58"/>
        <v>2</v>
      </c>
      <c r="AB108" s="100">
        <f t="shared" si="58"/>
        <v>123</v>
      </c>
      <c r="AC108" s="100">
        <f t="shared" si="58"/>
        <v>34</v>
      </c>
      <c r="AD108" s="89" t="s">
        <v>55</v>
      </c>
      <c r="AE108" s="89" t="s">
        <v>55</v>
      </c>
      <c r="AF108" s="89" t="s">
        <v>55</v>
      </c>
      <c r="AG108" s="100">
        <f>AG70</f>
        <v>870</v>
      </c>
      <c r="AH108" s="100">
        <f>SUM(AH70+AH74)</f>
        <v>1290</v>
      </c>
      <c r="AI108" s="100">
        <f>SUM(AG108:AH108)</f>
        <v>2160</v>
      </c>
      <c r="AJ108" s="100">
        <f>AJ70+AJ74+AJ96+AJ97+AJ98+AJ107</f>
        <v>240</v>
      </c>
      <c r="AK108" s="101"/>
      <c r="AL108" s="99"/>
      <c r="AM108" s="1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row>
  </sheetData>
  <sheetProtection sort="0" autoFilter="0" pivotTables="0"/>
  <autoFilter ref="A3:AM108"/>
  <mergeCells count="4">
    <mergeCell ref="A1:AM1"/>
    <mergeCell ref="A108:B108"/>
    <mergeCell ref="AD71:AM71"/>
    <mergeCell ref="A2:AM2"/>
  </mergeCells>
  <printOptions gridLines="1" horizontalCentered="1" verticalCentered="1"/>
  <pageMargins left="0.25" right="0.25" top="0.75" bottom="0.75" header="0.3" footer="0.3"/>
  <pageSetup fitToHeight="1" fitToWidth="1" horizontalDpi="600" verticalDpi="600" orientation="landscape" paperSize="8" scale="46" r:id="rId2"/>
  <drawing r:id="rId1"/>
</worksheet>
</file>

<file path=xl/worksheets/sheet2.xml><?xml version="1.0" encoding="utf-8"?>
<worksheet xmlns="http://schemas.openxmlformats.org/spreadsheetml/2006/main" xmlns:r="http://schemas.openxmlformats.org/officeDocument/2006/relationships">
  <dimension ref="A1:BK92"/>
  <sheetViews>
    <sheetView zoomScale="90" zoomScaleNormal="90" zoomScalePageLayoutView="0" workbookViewId="0" topLeftCell="A64">
      <selection activeCell="D72" sqref="D72:D79"/>
    </sheetView>
  </sheetViews>
  <sheetFormatPr defaultColWidth="9.125" defaultRowHeight="12.75"/>
  <cols>
    <col min="1" max="1" width="5.875" style="3" customWidth="1"/>
    <col min="2" max="2" width="4.75390625" style="3" customWidth="1"/>
    <col min="3" max="3" width="4.125" style="3" customWidth="1"/>
    <col min="4" max="4" width="15.25390625" style="4" bestFit="1" customWidth="1"/>
    <col min="5" max="5" width="64.25390625" style="2" customWidth="1"/>
    <col min="6" max="6" width="4.375" style="6" customWidth="1"/>
    <col min="7" max="7" width="4.375" style="5" customWidth="1"/>
    <col min="8" max="8" width="4.375" style="7" customWidth="1"/>
    <col min="9" max="9" width="4.375" style="6" customWidth="1"/>
    <col min="10" max="10" width="4.375" style="5" customWidth="1"/>
    <col min="11" max="11" width="4.375" style="7" customWidth="1"/>
    <col min="12" max="12" width="4.375" style="6" customWidth="1"/>
    <col min="13" max="13" width="4.375" style="8" customWidth="1"/>
    <col min="14" max="14" width="15.75390625" style="9" bestFit="1" customWidth="1"/>
    <col min="15" max="15" width="20.875" style="116" customWidth="1"/>
    <col min="16" max="20" width="9.125" style="1" customWidth="1"/>
    <col min="21" max="21" width="10.75390625" style="1" bestFit="1" customWidth="1"/>
    <col min="22" max="16384" width="9.125" style="1" customWidth="1"/>
  </cols>
  <sheetData>
    <row r="1" spans="1:15" ht="85.5" customHeight="1">
      <c r="A1" s="213" t="s">
        <v>250</v>
      </c>
      <c r="B1" s="204"/>
      <c r="C1" s="204"/>
      <c r="D1" s="204"/>
      <c r="E1" s="204"/>
      <c r="F1" s="204"/>
      <c r="G1" s="204"/>
      <c r="H1" s="204"/>
      <c r="I1" s="204"/>
      <c r="J1" s="204"/>
      <c r="K1" s="204"/>
      <c r="L1" s="204"/>
      <c r="M1" s="204"/>
      <c r="N1" s="204"/>
      <c r="O1" s="204"/>
    </row>
    <row r="2" spans="1:15" s="18" customFormat="1" ht="55.5">
      <c r="A2" s="58" t="s">
        <v>49</v>
      </c>
      <c r="B2" s="59" t="s">
        <v>38</v>
      </c>
      <c r="C2" s="59" t="s">
        <v>51</v>
      </c>
      <c r="D2" s="60" t="s">
        <v>88</v>
      </c>
      <c r="E2" s="61" t="s">
        <v>48</v>
      </c>
      <c r="F2" s="65" t="s">
        <v>58</v>
      </c>
      <c r="G2" s="65" t="s">
        <v>59</v>
      </c>
      <c r="H2" s="65" t="s">
        <v>68</v>
      </c>
      <c r="I2" s="62" t="s">
        <v>60</v>
      </c>
      <c r="J2" s="63" t="s">
        <v>61</v>
      </c>
      <c r="K2" s="64" t="s">
        <v>57</v>
      </c>
      <c r="L2" s="65" t="s">
        <v>39</v>
      </c>
      <c r="M2" s="66" t="s">
        <v>40</v>
      </c>
      <c r="N2" s="86" t="s">
        <v>106</v>
      </c>
      <c r="O2" s="109" t="s">
        <v>86</v>
      </c>
    </row>
    <row r="3" spans="1:15" s="16" customFormat="1" ht="12.75">
      <c r="A3" s="24" t="s">
        <v>50</v>
      </c>
      <c r="B3" s="24" t="s">
        <v>154</v>
      </c>
      <c r="C3" s="24">
        <v>1</v>
      </c>
      <c r="D3" s="24" t="s">
        <v>94</v>
      </c>
      <c r="E3" s="15" t="s">
        <v>95</v>
      </c>
      <c r="F3" s="22">
        <v>2</v>
      </c>
      <c r="G3" s="22">
        <v>0</v>
      </c>
      <c r="H3" s="22">
        <v>15</v>
      </c>
      <c r="I3" s="22">
        <f aca="true" t="shared" si="0" ref="I3:I10">F3*H3</f>
        <v>30</v>
      </c>
      <c r="J3" s="22">
        <f aca="true" t="shared" si="1" ref="J3:J10">G3*H3</f>
        <v>0</v>
      </c>
      <c r="K3" s="22">
        <f aca="true" t="shared" si="2" ref="K3:K10">SUM(I3:J3)</f>
        <v>30</v>
      </c>
      <c r="L3" s="22">
        <v>2</v>
      </c>
      <c r="M3" s="22" t="s">
        <v>73</v>
      </c>
      <c r="N3" s="196"/>
      <c r="O3" s="197"/>
    </row>
    <row r="4" spans="1:15" s="16" customFormat="1" ht="12.75">
      <c r="A4" s="24" t="s">
        <v>50</v>
      </c>
      <c r="B4" s="24" t="s">
        <v>72</v>
      </c>
      <c r="C4" s="24">
        <v>1</v>
      </c>
      <c r="D4" s="24" t="s">
        <v>90</v>
      </c>
      <c r="E4" s="15" t="s">
        <v>146</v>
      </c>
      <c r="F4" s="22">
        <v>2</v>
      </c>
      <c r="G4" s="22">
        <v>0</v>
      </c>
      <c r="H4" s="22">
        <v>15</v>
      </c>
      <c r="I4" s="22">
        <f t="shared" si="0"/>
        <v>30</v>
      </c>
      <c r="J4" s="22">
        <f t="shared" si="1"/>
        <v>0</v>
      </c>
      <c r="K4" s="22">
        <f t="shared" si="2"/>
        <v>30</v>
      </c>
      <c r="L4" s="22">
        <v>2</v>
      </c>
      <c r="M4" s="22" t="s">
        <v>73</v>
      </c>
      <c r="N4" s="15"/>
      <c r="O4" s="198"/>
    </row>
    <row r="5" spans="1:15" s="16" customFormat="1" ht="12.75">
      <c r="A5" s="24" t="s">
        <v>50</v>
      </c>
      <c r="B5" s="24" t="s">
        <v>72</v>
      </c>
      <c r="C5" s="24">
        <v>1</v>
      </c>
      <c r="D5" s="32" t="s">
        <v>165</v>
      </c>
      <c r="E5" s="15" t="s">
        <v>145</v>
      </c>
      <c r="F5" s="22">
        <v>0</v>
      </c>
      <c r="G5" s="22">
        <v>2</v>
      </c>
      <c r="H5" s="22">
        <v>15</v>
      </c>
      <c r="I5" s="22">
        <f t="shared" si="0"/>
        <v>0</v>
      </c>
      <c r="J5" s="22">
        <f t="shared" si="1"/>
        <v>30</v>
      </c>
      <c r="K5" s="22">
        <f t="shared" si="2"/>
        <v>30</v>
      </c>
      <c r="L5" s="22">
        <v>2</v>
      </c>
      <c r="M5" s="22" t="s">
        <v>13</v>
      </c>
      <c r="N5" s="199"/>
      <c r="O5" s="197"/>
    </row>
    <row r="6" spans="1:15" s="16" customFormat="1" ht="12.75">
      <c r="A6" s="24" t="s">
        <v>50</v>
      </c>
      <c r="B6" s="24" t="s">
        <v>75</v>
      </c>
      <c r="C6" s="24">
        <v>6</v>
      </c>
      <c r="D6" s="24" t="s">
        <v>222</v>
      </c>
      <c r="E6" s="15" t="s">
        <v>144</v>
      </c>
      <c r="F6" s="22">
        <v>2</v>
      </c>
      <c r="G6" s="22">
        <v>0</v>
      </c>
      <c r="H6" s="22">
        <v>15</v>
      </c>
      <c r="I6" s="22">
        <f t="shared" si="0"/>
        <v>30</v>
      </c>
      <c r="J6" s="22">
        <f t="shared" si="1"/>
        <v>0</v>
      </c>
      <c r="K6" s="22">
        <f t="shared" si="2"/>
        <v>30</v>
      </c>
      <c r="L6" s="22">
        <v>2</v>
      </c>
      <c r="M6" s="22" t="s">
        <v>13</v>
      </c>
      <c r="N6" s="196"/>
      <c r="O6" s="197"/>
    </row>
    <row r="7" spans="1:15" s="16" customFormat="1" ht="12.75">
      <c r="A7" s="32" t="s">
        <v>50</v>
      </c>
      <c r="B7" s="32" t="s">
        <v>75</v>
      </c>
      <c r="C7" s="32">
        <v>6</v>
      </c>
      <c r="D7" s="32" t="s">
        <v>166</v>
      </c>
      <c r="E7" s="21" t="s">
        <v>162</v>
      </c>
      <c r="F7" s="22">
        <v>2</v>
      </c>
      <c r="G7" s="22">
        <v>0</v>
      </c>
      <c r="H7" s="38">
        <v>15</v>
      </c>
      <c r="I7" s="22">
        <f t="shared" si="0"/>
        <v>30</v>
      </c>
      <c r="J7" s="22">
        <f t="shared" si="1"/>
        <v>0</v>
      </c>
      <c r="K7" s="22">
        <f t="shared" si="2"/>
        <v>30</v>
      </c>
      <c r="L7" s="22">
        <v>2</v>
      </c>
      <c r="M7" s="38" t="s">
        <v>73</v>
      </c>
      <c r="N7" s="196"/>
      <c r="O7" s="197"/>
    </row>
    <row r="8" spans="1:15" s="16" customFormat="1" ht="12.75">
      <c r="A8" s="24" t="s">
        <v>50</v>
      </c>
      <c r="B8" s="24" t="s">
        <v>76</v>
      </c>
      <c r="C8" s="24">
        <v>7</v>
      </c>
      <c r="D8" s="32" t="s">
        <v>164</v>
      </c>
      <c r="E8" s="21" t="s">
        <v>108</v>
      </c>
      <c r="F8" s="22">
        <v>2</v>
      </c>
      <c r="G8" s="22">
        <v>1</v>
      </c>
      <c r="H8" s="22">
        <v>15</v>
      </c>
      <c r="I8" s="22">
        <f t="shared" si="0"/>
        <v>30</v>
      </c>
      <c r="J8" s="22">
        <f t="shared" si="1"/>
        <v>15</v>
      </c>
      <c r="K8" s="22">
        <f t="shared" si="2"/>
        <v>45</v>
      </c>
      <c r="L8" s="22">
        <v>3</v>
      </c>
      <c r="M8" s="22" t="s">
        <v>13</v>
      </c>
      <c r="N8" s="196"/>
      <c r="O8" s="197"/>
    </row>
    <row r="9" spans="1:15" s="16" customFormat="1" ht="12.75">
      <c r="A9" s="24" t="s">
        <v>50</v>
      </c>
      <c r="B9" s="24" t="s">
        <v>76</v>
      </c>
      <c r="C9" s="24">
        <v>7</v>
      </c>
      <c r="D9" s="24" t="s">
        <v>109</v>
      </c>
      <c r="E9" s="15" t="s">
        <v>107</v>
      </c>
      <c r="F9" s="22">
        <v>2</v>
      </c>
      <c r="G9" s="22">
        <v>0</v>
      </c>
      <c r="H9" s="22">
        <v>15</v>
      </c>
      <c r="I9" s="22">
        <f t="shared" si="0"/>
        <v>30</v>
      </c>
      <c r="J9" s="22">
        <f t="shared" si="1"/>
        <v>0</v>
      </c>
      <c r="K9" s="22">
        <f t="shared" si="2"/>
        <v>30</v>
      </c>
      <c r="L9" s="22">
        <v>2</v>
      </c>
      <c r="M9" s="22" t="s">
        <v>73</v>
      </c>
      <c r="N9" s="199"/>
      <c r="O9" s="197"/>
    </row>
    <row r="10" spans="1:15" s="16" customFormat="1" ht="12.75">
      <c r="A10" s="43" t="s">
        <v>50</v>
      </c>
      <c r="B10" s="43" t="s">
        <v>76</v>
      </c>
      <c r="C10" s="43">
        <v>8</v>
      </c>
      <c r="D10" s="43" t="s">
        <v>223</v>
      </c>
      <c r="E10" s="44" t="s">
        <v>110</v>
      </c>
      <c r="F10" s="25">
        <v>2</v>
      </c>
      <c r="G10" s="25">
        <v>0</v>
      </c>
      <c r="H10" s="25">
        <v>15</v>
      </c>
      <c r="I10" s="25">
        <f t="shared" si="0"/>
        <v>30</v>
      </c>
      <c r="J10" s="25">
        <f t="shared" si="1"/>
        <v>0</v>
      </c>
      <c r="K10" s="25">
        <f t="shared" si="2"/>
        <v>30</v>
      </c>
      <c r="L10" s="25">
        <v>2</v>
      </c>
      <c r="M10" s="25" t="s">
        <v>73</v>
      </c>
      <c r="N10" s="199"/>
      <c r="O10" s="197"/>
    </row>
    <row r="11" spans="1:63" s="48" customFormat="1" ht="12.75">
      <c r="A11" s="33" t="s">
        <v>50</v>
      </c>
      <c r="B11" s="33"/>
      <c r="C11" s="33"/>
      <c r="D11" s="33"/>
      <c r="E11" s="34" t="s">
        <v>225</v>
      </c>
      <c r="F11" s="39">
        <f>SUM(F3:F10)</f>
        <v>14</v>
      </c>
      <c r="G11" s="39">
        <f>SUM(G3:G10)</f>
        <v>3</v>
      </c>
      <c r="H11" s="39" t="s">
        <v>55</v>
      </c>
      <c r="I11" s="39">
        <f>SUM(I3:I10)</f>
        <v>210</v>
      </c>
      <c r="J11" s="39">
        <f>SUM(J3:J10)</f>
        <v>45</v>
      </c>
      <c r="K11" s="39">
        <f>SUM(K3:K10)</f>
        <v>255</v>
      </c>
      <c r="L11" s="39">
        <f>SUM(L3:L10)</f>
        <v>17</v>
      </c>
      <c r="M11" s="39"/>
      <c r="N11" s="28"/>
      <c r="O11" s="112"/>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row>
    <row r="12" spans="1:15" s="16" customFormat="1" ht="12.75">
      <c r="A12" s="45" t="s">
        <v>50</v>
      </c>
      <c r="B12" s="45" t="s">
        <v>72</v>
      </c>
      <c r="C12" s="45">
        <v>1</v>
      </c>
      <c r="D12" s="45" t="s">
        <v>99</v>
      </c>
      <c r="E12" s="46" t="s">
        <v>96</v>
      </c>
      <c r="F12" s="47">
        <v>1</v>
      </c>
      <c r="G12" s="47">
        <v>1</v>
      </c>
      <c r="H12" s="47">
        <v>15</v>
      </c>
      <c r="I12" s="47">
        <f>F12*H12</f>
        <v>15</v>
      </c>
      <c r="J12" s="47">
        <f>G12*H12</f>
        <v>15</v>
      </c>
      <c r="K12" s="47">
        <f>SUM(I12:J12)</f>
        <v>30</v>
      </c>
      <c r="L12" s="47">
        <v>2</v>
      </c>
      <c r="M12" s="47" t="s">
        <v>73</v>
      </c>
      <c r="N12" s="196"/>
      <c r="O12" s="197"/>
    </row>
    <row r="13" spans="1:15" s="16" customFormat="1" ht="25.5">
      <c r="A13" s="24" t="s">
        <v>50</v>
      </c>
      <c r="B13" s="24" t="s">
        <v>72</v>
      </c>
      <c r="C13" s="24">
        <v>2</v>
      </c>
      <c r="D13" s="24" t="s">
        <v>97</v>
      </c>
      <c r="E13" s="15" t="s">
        <v>98</v>
      </c>
      <c r="F13" s="22">
        <v>2</v>
      </c>
      <c r="G13" s="22">
        <v>1</v>
      </c>
      <c r="H13" s="22">
        <v>15</v>
      </c>
      <c r="I13" s="22">
        <f>F13*H13</f>
        <v>30</v>
      </c>
      <c r="J13" s="22">
        <f>G13*H13</f>
        <v>15</v>
      </c>
      <c r="K13" s="22">
        <f>SUM(I13:J13)</f>
        <v>45</v>
      </c>
      <c r="L13" s="22">
        <v>3</v>
      </c>
      <c r="M13" s="22" t="s">
        <v>73</v>
      </c>
      <c r="N13" s="24" t="s">
        <v>99</v>
      </c>
      <c r="O13" s="11" t="s">
        <v>96</v>
      </c>
    </row>
    <row r="14" spans="1:15" s="16" customFormat="1" ht="25.5">
      <c r="A14" s="24" t="s">
        <v>50</v>
      </c>
      <c r="B14" s="24" t="s">
        <v>74</v>
      </c>
      <c r="C14" s="24">
        <v>3</v>
      </c>
      <c r="D14" s="24" t="s">
        <v>82</v>
      </c>
      <c r="E14" s="15" t="s">
        <v>71</v>
      </c>
      <c r="F14" s="22">
        <v>2</v>
      </c>
      <c r="G14" s="22">
        <v>1</v>
      </c>
      <c r="H14" s="22">
        <v>15</v>
      </c>
      <c r="I14" s="22">
        <f>F14*H14</f>
        <v>30</v>
      </c>
      <c r="J14" s="22">
        <f>G14*H14</f>
        <v>15</v>
      </c>
      <c r="K14" s="22">
        <f>SUM(I14:J14)</f>
        <v>45</v>
      </c>
      <c r="L14" s="22">
        <v>3</v>
      </c>
      <c r="M14" s="22" t="s">
        <v>73</v>
      </c>
      <c r="N14" s="24" t="s">
        <v>99</v>
      </c>
      <c r="O14" s="11" t="s">
        <v>96</v>
      </c>
    </row>
    <row r="15" spans="1:15" s="16" customFormat="1" ht="25.5">
      <c r="A15" s="24" t="s">
        <v>50</v>
      </c>
      <c r="B15" s="24" t="s">
        <v>74</v>
      </c>
      <c r="C15" s="24">
        <v>4</v>
      </c>
      <c r="D15" s="24" t="s">
        <v>83</v>
      </c>
      <c r="E15" s="15" t="s">
        <v>149</v>
      </c>
      <c r="F15" s="22">
        <v>0</v>
      </c>
      <c r="G15" s="22">
        <v>2</v>
      </c>
      <c r="H15" s="22">
        <v>15</v>
      </c>
      <c r="I15" s="22">
        <f>F15*H15</f>
        <v>0</v>
      </c>
      <c r="J15" s="22">
        <f>G15*H15</f>
        <v>30</v>
      </c>
      <c r="K15" s="22">
        <f>SUM(I15:J15)</f>
        <v>30</v>
      </c>
      <c r="L15" s="22">
        <v>2</v>
      </c>
      <c r="M15" s="22" t="s">
        <v>13</v>
      </c>
      <c r="N15" s="24" t="s">
        <v>97</v>
      </c>
      <c r="O15" s="11" t="s">
        <v>98</v>
      </c>
    </row>
    <row r="16" spans="1:15" s="16" customFormat="1" ht="12.75">
      <c r="A16" s="43" t="s">
        <v>50</v>
      </c>
      <c r="B16" s="43" t="s">
        <v>75</v>
      </c>
      <c r="C16" s="43">
        <v>5</v>
      </c>
      <c r="D16" s="43" t="s">
        <v>100</v>
      </c>
      <c r="E16" s="49" t="s">
        <v>150</v>
      </c>
      <c r="F16" s="25">
        <v>0</v>
      </c>
      <c r="G16" s="25">
        <v>2</v>
      </c>
      <c r="H16" s="25">
        <v>15</v>
      </c>
      <c r="I16" s="25">
        <f>F16*H16</f>
        <v>0</v>
      </c>
      <c r="J16" s="25">
        <f>G16*H16</f>
        <v>30</v>
      </c>
      <c r="K16" s="25">
        <f>SUM(I16:J16)</f>
        <v>30</v>
      </c>
      <c r="L16" s="25">
        <v>2</v>
      </c>
      <c r="M16" s="25" t="s">
        <v>13</v>
      </c>
      <c r="N16" s="24"/>
      <c r="O16" s="11"/>
    </row>
    <row r="17" spans="1:63" s="48" customFormat="1" ht="12.75">
      <c r="A17" s="33" t="s">
        <v>50</v>
      </c>
      <c r="B17" s="33"/>
      <c r="C17" s="33"/>
      <c r="D17" s="33"/>
      <c r="E17" s="35" t="s">
        <v>101</v>
      </c>
      <c r="F17" s="39">
        <f>SUM(F12:F16)</f>
        <v>5</v>
      </c>
      <c r="G17" s="39">
        <f>SUM(G12:G16)</f>
        <v>7</v>
      </c>
      <c r="H17" s="39" t="s">
        <v>55</v>
      </c>
      <c r="I17" s="39">
        <f>SUM(I12:I16)</f>
        <v>75</v>
      </c>
      <c r="J17" s="39">
        <f>SUM(J12:J16)</f>
        <v>105</v>
      </c>
      <c r="K17" s="39">
        <f>SUM(K12:K16)</f>
        <v>180</v>
      </c>
      <c r="L17" s="39">
        <f>SUM(L12:L16)</f>
        <v>12</v>
      </c>
      <c r="M17" s="39"/>
      <c r="N17" s="28"/>
      <c r="O17" s="11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1:15" s="16" customFormat="1" ht="12.75">
      <c r="A18" s="45" t="s">
        <v>50</v>
      </c>
      <c r="B18" s="45" t="s">
        <v>72</v>
      </c>
      <c r="C18" s="45">
        <v>1</v>
      </c>
      <c r="D18" s="45" t="s">
        <v>102</v>
      </c>
      <c r="E18" s="46" t="s">
        <v>103</v>
      </c>
      <c r="F18" s="47">
        <v>1</v>
      </c>
      <c r="G18" s="47">
        <v>1</v>
      </c>
      <c r="H18" s="47">
        <v>15</v>
      </c>
      <c r="I18" s="47">
        <v>15</v>
      </c>
      <c r="J18" s="47">
        <v>15</v>
      </c>
      <c r="K18" s="47">
        <f aca="true" t="shared" si="3" ref="K18:K25">SUM(I18:J18)</f>
        <v>30</v>
      </c>
      <c r="L18" s="47">
        <v>2</v>
      </c>
      <c r="M18" s="47" t="s">
        <v>73</v>
      </c>
      <c r="N18" s="196"/>
      <c r="O18" s="197"/>
    </row>
    <row r="19" spans="1:15" s="16" customFormat="1" ht="25.5">
      <c r="A19" s="24" t="s">
        <v>50</v>
      </c>
      <c r="B19" s="24" t="s">
        <v>72</v>
      </c>
      <c r="C19" s="24">
        <v>2</v>
      </c>
      <c r="D19" s="24" t="s">
        <v>217</v>
      </c>
      <c r="E19" s="11" t="s">
        <v>216</v>
      </c>
      <c r="F19" s="22">
        <v>1</v>
      </c>
      <c r="G19" s="22">
        <v>1</v>
      </c>
      <c r="H19" s="22">
        <v>15</v>
      </c>
      <c r="I19" s="22">
        <f aca="true" t="shared" si="4" ref="I19:I25">F19*H19</f>
        <v>15</v>
      </c>
      <c r="J19" s="22">
        <f aca="true" t="shared" si="5" ref="J19:J25">G19*H19</f>
        <v>15</v>
      </c>
      <c r="K19" s="22">
        <f t="shared" si="3"/>
        <v>30</v>
      </c>
      <c r="L19" s="22">
        <v>2</v>
      </c>
      <c r="M19" s="24" t="s">
        <v>73</v>
      </c>
      <c r="N19" s="24" t="s">
        <v>102</v>
      </c>
      <c r="O19" s="11" t="s">
        <v>103</v>
      </c>
    </row>
    <row r="20" spans="1:15" s="16" customFormat="1" ht="25.5">
      <c r="A20" s="24" t="s">
        <v>50</v>
      </c>
      <c r="B20" s="24" t="s">
        <v>72</v>
      </c>
      <c r="C20" s="24">
        <v>2</v>
      </c>
      <c r="D20" s="24" t="s">
        <v>218</v>
      </c>
      <c r="E20" s="11" t="s">
        <v>157</v>
      </c>
      <c r="F20" s="22">
        <v>2</v>
      </c>
      <c r="G20" s="22">
        <v>0</v>
      </c>
      <c r="H20" s="22">
        <v>15</v>
      </c>
      <c r="I20" s="22">
        <f t="shared" si="4"/>
        <v>30</v>
      </c>
      <c r="J20" s="22">
        <f t="shared" si="5"/>
        <v>0</v>
      </c>
      <c r="K20" s="22">
        <f t="shared" si="3"/>
        <v>30</v>
      </c>
      <c r="L20" s="22">
        <v>2</v>
      </c>
      <c r="M20" s="22" t="s">
        <v>73</v>
      </c>
      <c r="N20" s="24" t="s">
        <v>102</v>
      </c>
      <c r="O20" s="11" t="s">
        <v>103</v>
      </c>
    </row>
    <row r="21" spans="1:15" s="16" customFormat="1" ht="63.75">
      <c r="A21" s="24" t="s">
        <v>50</v>
      </c>
      <c r="B21" s="24" t="s">
        <v>74</v>
      </c>
      <c r="C21" s="24">
        <v>3</v>
      </c>
      <c r="D21" s="24" t="s">
        <v>221</v>
      </c>
      <c r="E21" s="15" t="s">
        <v>70</v>
      </c>
      <c r="F21" s="22">
        <v>1</v>
      </c>
      <c r="G21" s="22">
        <v>1</v>
      </c>
      <c r="H21" s="22">
        <v>15</v>
      </c>
      <c r="I21" s="22">
        <f t="shared" si="4"/>
        <v>15</v>
      </c>
      <c r="J21" s="22">
        <f t="shared" si="5"/>
        <v>15</v>
      </c>
      <c r="K21" s="22">
        <f t="shared" si="3"/>
        <v>30</v>
      </c>
      <c r="L21" s="22">
        <v>2</v>
      </c>
      <c r="M21" s="15" t="s">
        <v>13</v>
      </c>
      <c r="N21" s="24" t="s">
        <v>218</v>
      </c>
      <c r="O21" s="11" t="s">
        <v>219</v>
      </c>
    </row>
    <row r="22" spans="1:15" s="16" customFormat="1" ht="12.75">
      <c r="A22" s="24" t="s">
        <v>50</v>
      </c>
      <c r="B22" s="24" t="s">
        <v>74</v>
      </c>
      <c r="C22" s="24">
        <v>4</v>
      </c>
      <c r="D22" s="24" t="s">
        <v>224</v>
      </c>
      <c r="E22" s="15" t="s">
        <v>69</v>
      </c>
      <c r="F22" s="22">
        <v>2</v>
      </c>
      <c r="G22" s="22">
        <v>0</v>
      </c>
      <c r="H22" s="22">
        <v>15</v>
      </c>
      <c r="I22" s="22">
        <f t="shared" si="4"/>
        <v>30</v>
      </c>
      <c r="J22" s="22">
        <f t="shared" si="5"/>
        <v>0</v>
      </c>
      <c r="K22" s="22">
        <f t="shared" si="3"/>
        <v>30</v>
      </c>
      <c r="L22" s="22">
        <v>2</v>
      </c>
      <c r="M22" s="22" t="s">
        <v>73</v>
      </c>
      <c r="N22" s="24" t="s">
        <v>84</v>
      </c>
      <c r="O22" s="11" t="s">
        <v>70</v>
      </c>
    </row>
    <row r="23" spans="1:15" s="16" customFormat="1" ht="12.75">
      <c r="A23" s="24" t="s">
        <v>50</v>
      </c>
      <c r="B23" s="24" t="s">
        <v>75</v>
      </c>
      <c r="C23" s="24">
        <v>5</v>
      </c>
      <c r="D23" s="32" t="s">
        <v>167</v>
      </c>
      <c r="E23" s="21" t="s">
        <v>163</v>
      </c>
      <c r="F23" s="22">
        <v>2</v>
      </c>
      <c r="G23" s="22">
        <v>0</v>
      </c>
      <c r="H23" s="22">
        <v>15</v>
      </c>
      <c r="I23" s="22">
        <f t="shared" si="4"/>
        <v>30</v>
      </c>
      <c r="J23" s="22">
        <f t="shared" si="5"/>
        <v>0</v>
      </c>
      <c r="K23" s="22">
        <f t="shared" si="3"/>
        <v>30</v>
      </c>
      <c r="L23" s="22">
        <v>2</v>
      </c>
      <c r="M23" s="22" t="s">
        <v>73</v>
      </c>
      <c r="N23" s="196"/>
      <c r="O23" s="197"/>
    </row>
    <row r="24" spans="1:15" s="16" customFormat="1" ht="12.75">
      <c r="A24" s="32" t="s">
        <v>50</v>
      </c>
      <c r="B24" s="32" t="s">
        <v>75</v>
      </c>
      <c r="C24" s="32">
        <v>5</v>
      </c>
      <c r="D24" s="32" t="s">
        <v>168</v>
      </c>
      <c r="E24" s="15" t="s">
        <v>147</v>
      </c>
      <c r="F24" s="22">
        <v>0</v>
      </c>
      <c r="G24" s="22">
        <v>2</v>
      </c>
      <c r="H24" s="22">
        <v>15</v>
      </c>
      <c r="I24" s="22">
        <f t="shared" si="4"/>
        <v>0</v>
      </c>
      <c r="J24" s="22">
        <f t="shared" si="5"/>
        <v>30</v>
      </c>
      <c r="K24" s="22">
        <f t="shared" si="3"/>
        <v>30</v>
      </c>
      <c r="L24" s="22">
        <v>2</v>
      </c>
      <c r="M24" s="22" t="s">
        <v>13</v>
      </c>
      <c r="N24" s="24" t="s">
        <v>85</v>
      </c>
      <c r="O24" s="11" t="s">
        <v>69</v>
      </c>
    </row>
    <row r="25" spans="1:15" s="16" customFormat="1" ht="25.5">
      <c r="A25" s="43" t="s">
        <v>50</v>
      </c>
      <c r="B25" s="43" t="s">
        <v>75</v>
      </c>
      <c r="C25" s="43">
        <v>6</v>
      </c>
      <c r="D25" s="52" t="s">
        <v>169</v>
      </c>
      <c r="E25" s="44" t="s">
        <v>148</v>
      </c>
      <c r="F25" s="25">
        <v>1</v>
      </c>
      <c r="G25" s="25">
        <v>1</v>
      </c>
      <c r="H25" s="25">
        <v>15</v>
      </c>
      <c r="I25" s="25">
        <f t="shared" si="4"/>
        <v>15</v>
      </c>
      <c r="J25" s="25">
        <f t="shared" si="5"/>
        <v>15</v>
      </c>
      <c r="K25" s="25">
        <f t="shared" si="3"/>
        <v>30</v>
      </c>
      <c r="L25" s="25">
        <v>2</v>
      </c>
      <c r="M25" s="25" t="s">
        <v>73</v>
      </c>
      <c r="N25" s="32" t="s">
        <v>168</v>
      </c>
      <c r="O25" s="11" t="s">
        <v>147</v>
      </c>
    </row>
    <row r="26" spans="1:63" s="48" customFormat="1" ht="12.75">
      <c r="A26" s="33" t="s">
        <v>50</v>
      </c>
      <c r="B26" s="33"/>
      <c r="C26" s="33"/>
      <c r="D26" s="33"/>
      <c r="E26" s="35" t="s">
        <v>104</v>
      </c>
      <c r="F26" s="39">
        <f aca="true" t="shared" si="6" ref="F26:L26">SUM(F18:F25)</f>
        <v>10</v>
      </c>
      <c r="G26" s="39">
        <f t="shared" si="6"/>
        <v>6</v>
      </c>
      <c r="H26" s="39" t="s">
        <v>55</v>
      </c>
      <c r="I26" s="39">
        <f t="shared" si="6"/>
        <v>150</v>
      </c>
      <c r="J26" s="39">
        <f t="shared" si="6"/>
        <v>90</v>
      </c>
      <c r="K26" s="39">
        <f t="shared" si="6"/>
        <v>240</v>
      </c>
      <c r="L26" s="39">
        <f t="shared" si="6"/>
        <v>16</v>
      </c>
      <c r="M26" s="39"/>
      <c r="N26" s="28"/>
      <c r="O26" s="112"/>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row>
    <row r="27" spans="1:15" s="16" customFormat="1" ht="12.75">
      <c r="A27" s="50" t="s">
        <v>50</v>
      </c>
      <c r="B27" s="50" t="s">
        <v>72</v>
      </c>
      <c r="C27" s="50">
        <v>1</v>
      </c>
      <c r="D27" s="189" t="s">
        <v>269</v>
      </c>
      <c r="E27" s="51" t="s">
        <v>121</v>
      </c>
      <c r="F27" s="53">
        <v>0</v>
      </c>
      <c r="G27" s="53">
        <v>2</v>
      </c>
      <c r="H27" s="53">
        <v>15</v>
      </c>
      <c r="I27" s="53">
        <f>F27*H27</f>
        <v>0</v>
      </c>
      <c r="J27" s="53">
        <f>G27*H27</f>
        <v>30</v>
      </c>
      <c r="K27" s="53">
        <f>SUM(I27:J27)</f>
        <v>30</v>
      </c>
      <c r="L27" s="53">
        <v>2</v>
      </c>
      <c r="M27" s="53" t="s">
        <v>13</v>
      </c>
      <c r="N27" s="30"/>
      <c r="O27" s="111"/>
    </row>
    <row r="28" spans="1:15" s="16" customFormat="1" ht="12.75">
      <c r="A28" s="52" t="s">
        <v>50</v>
      </c>
      <c r="B28" s="43" t="s">
        <v>72</v>
      </c>
      <c r="C28" s="43">
        <v>2</v>
      </c>
      <c r="D28" s="186" t="s">
        <v>268</v>
      </c>
      <c r="E28" s="44" t="s">
        <v>122</v>
      </c>
      <c r="F28" s="27">
        <v>0</v>
      </c>
      <c r="G28" s="27">
        <v>2</v>
      </c>
      <c r="H28" s="27">
        <v>15</v>
      </c>
      <c r="I28" s="27">
        <f>F28*H28</f>
        <v>0</v>
      </c>
      <c r="J28" s="27">
        <f>G28*H28</f>
        <v>30</v>
      </c>
      <c r="K28" s="27">
        <f>SUM(I28:J28)</f>
        <v>30</v>
      </c>
      <c r="L28" s="27">
        <v>2</v>
      </c>
      <c r="M28" s="27" t="s">
        <v>13</v>
      </c>
      <c r="N28" s="186" t="s">
        <v>269</v>
      </c>
      <c r="O28" s="194" t="s">
        <v>121</v>
      </c>
    </row>
    <row r="29" spans="1:63" s="48" customFormat="1" ht="12.75">
      <c r="A29" s="33" t="s">
        <v>50</v>
      </c>
      <c r="B29" s="33"/>
      <c r="C29" s="33"/>
      <c r="D29" s="33"/>
      <c r="E29" s="35" t="s">
        <v>105</v>
      </c>
      <c r="F29" s="39">
        <f aca="true" t="shared" si="7" ref="F29:L29">SUM(F27:F28)</f>
        <v>0</v>
      </c>
      <c r="G29" s="39">
        <f t="shared" si="7"/>
        <v>4</v>
      </c>
      <c r="H29" s="39" t="s">
        <v>264</v>
      </c>
      <c r="I29" s="39">
        <f t="shared" si="7"/>
        <v>0</v>
      </c>
      <c r="J29" s="39">
        <f t="shared" si="7"/>
        <v>60</v>
      </c>
      <c r="K29" s="39">
        <f t="shared" si="7"/>
        <v>60</v>
      </c>
      <c r="L29" s="39">
        <f t="shared" si="7"/>
        <v>4</v>
      </c>
      <c r="M29" s="39"/>
      <c r="N29" s="28"/>
      <c r="O29" s="112"/>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row>
    <row r="30" spans="1:15" s="16" customFormat="1" ht="12.75">
      <c r="A30" s="45" t="s">
        <v>50</v>
      </c>
      <c r="B30" s="45" t="s">
        <v>72</v>
      </c>
      <c r="C30" s="45">
        <v>1</v>
      </c>
      <c r="D30" s="50" t="s">
        <v>172</v>
      </c>
      <c r="E30" s="46" t="s">
        <v>129</v>
      </c>
      <c r="F30" s="47">
        <v>0</v>
      </c>
      <c r="G30" s="47">
        <v>2</v>
      </c>
      <c r="H30" s="47">
        <v>15</v>
      </c>
      <c r="I30" s="47">
        <f aca="true" t="shared" si="8" ref="I30:I37">F30*H30</f>
        <v>0</v>
      </c>
      <c r="J30" s="47">
        <f aca="true" t="shared" si="9" ref="J30:J37">G30*H30</f>
        <v>30</v>
      </c>
      <c r="K30" s="47">
        <f aca="true" t="shared" si="10" ref="K30:K37">SUM(I30:J30)</f>
        <v>30</v>
      </c>
      <c r="L30" s="47">
        <v>2</v>
      </c>
      <c r="M30" s="47" t="s">
        <v>13</v>
      </c>
      <c r="N30" s="196"/>
      <c r="O30" s="197"/>
    </row>
    <row r="31" spans="1:15" s="16" customFormat="1" ht="12.75">
      <c r="A31" s="24" t="s">
        <v>50</v>
      </c>
      <c r="B31" s="24" t="s">
        <v>72</v>
      </c>
      <c r="C31" s="24">
        <v>2</v>
      </c>
      <c r="D31" s="32" t="s">
        <v>170</v>
      </c>
      <c r="E31" s="15" t="s">
        <v>11</v>
      </c>
      <c r="F31" s="22">
        <v>2</v>
      </c>
      <c r="G31" s="22">
        <v>2</v>
      </c>
      <c r="H31" s="22">
        <v>15</v>
      </c>
      <c r="I31" s="22">
        <f t="shared" si="8"/>
        <v>30</v>
      </c>
      <c r="J31" s="22">
        <f t="shared" si="9"/>
        <v>30</v>
      </c>
      <c r="K31" s="22">
        <f t="shared" si="10"/>
        <v>60</v>
      </c>
      <c r="L31" s="22">
        <v>4</v>
      </c>
      <c r="M31" s="22" t="s">
        <v>73</v>
      </c>
      <c r="N31" s="196"/>
      <c r="O31" s="197"/>
    </row>
    <row r="32" spans="1:15" s="16" customFormat="1" ht="25.5">
      <c r="A32" s="24" t="s">
        <v>50</v>
      </c>
      <c r="B32" s="24" t="s">
        <v>72</v>
      </c>
      <c r="C32" s="24">
        <v>2</v>
      </c>
      <c r="D32" s="32" t="s">
        <v>173</v>
      </c>
      <c r="E32" s="15" t="s">
        <v>130</v>
      </c>
      <c r="F32" s="22">
        <v>0</v>
      </c>
      <c r="G32" s="22">
        <v>2</v>
      </c>
      <c r="H32" s="22">
        <v>15</v>
      </c>
      <c r="I32" s="22">
        <f t="shared" si="8"/>
        <v>0</v>
      </c>
      <c r="J32" s="22">
        <f t="shared" si="9"/>
        <v>30</v>
      </c>
      <c r="K32" s="22">
        <f t="shared" si="10"/>
        <v>30</v>
      </c>
      <c r="L32" s="22">
        <v>2</v>
      </c>
      <c r="M32" s="22" t="s">
        <v>13</v>
      </c>
      <c r="N32" s="32" t="s">
        <v>172</v>
      </c>
      <c r="O32" s="11" t="s">
        <v>129</v>
      </c>
    </row>
    <row r="33" spans="1:15" s="16" customFormat="1" ht="12.75">
      <c r="A33" s="24" t="s">
        <v>50</v>
      </c>
      <c r="B33" s="24" t="s">
        <v>74</v>
      </c>
      <c r="C33" s="24">
        <v>3</v>
      </c>
      <c r="D33" s="32" t="s">
        <v>171</v>
      </c>
      <c r="E33" s="15" t="s">
        <v>12</v>
      </c>
      <c r="F33" s="22">
        <v>2</v>
      </c>
      <c r="G33" s="22">
        <v>2</v>
      </c>
      <c r="H33" s="22">
        <v>15</v>
      </c>
      <c r="I33" s="22">
        <f t="shared" si="8"/>
        <v>30</v>
      </c>
      <c r="J33" s="22">
        <f t="shared" si="9"/>
        <v>30</v>
      </c>
      <c r="K33" s="22">
        <f t="shared" si="10"/>
        <v>60</v>
      </c>
      <c r="L33" s="22">
        <v>4</v>
      </c>
      <c r="M33" s="22" t="s">
        <v>73</v>
      </c>
      <c r="N33" s="32" t="s">
        <v>170</v>
      </c>
      <c r="O33" s="11" t="s">
        <v>11</v>
      </c>
    </row>
    <row r="34" spans="1:15" s="16" customFormat="1" ht="12.75">
      <c r="A34" s="24" t="s">
        <v>50</v>
      </c>
      <c r="B34" s="24" t="s">
        <v>74</v>
      </c>
      <c r="C34" s="24">
        <v>3</v>
      </c>
      <c r="D34" s="32" t="s">
        <v>174</v>
      </c>
      <c r="E34" s="15" t="s">
        <v>116</v>
      </c>
      <c r="F34" s="22">
        <v>1</v>
      </c>
      <c r="G34" s="22">
        <v>2</v>
      </c>
      <c r="H34" s="22">
        <v>15</v>
      </c>
      <c r="I34" s="22">
        <f t="shared" si="8"/>
        <v>15</v>
      </c>
      <c r="J34" s="22">
        <f t="shared" si="9"/>
        <v>30</v>
      </c>
      <c r="K34" s="22">
        <f t="shared" si="10"/>
        <v>45</v>
      </c>
      <c r="L34" s="22">
        <v>3</v>
      </c>
      <c r="M34" s="22" t="s">
        <v>13</v>
      </c>
      <c r="N34" s="196"/>
      <c r="O34" s="197"/>
    </row>
    <row r="35" spans="1:15" s="16" customFormat="1" ht="25.5">
      <c r="A35" s="24" t="s">
        <v>50</v>
      </c>
      <c r="B35" s="24" t="s">
        <v>74</v>
      </c>
      <c r="C35" s="24">
        <v>4</v>
      </c>
      <c r="D35" s="32" t="s">
        <v>175</v>
      </c>
      <c r="E35" s="15" t="s">
        <v>117</v>
      </c>
      <c r="F35" s="22">
        <v>1</v>
      </c>
      <c r="G35" s="22">
        <v>2</v>
      </c>
      <c r="H35" s="22">
        <v>15</v>
      </c>
      <c r="I35" s="22">
        <f t="shared" si="8"/>
        <v>15</v>
      </c>
      <c r="J35" s="22">
        <f t="shared" si="9"/>
        <v>30</v>
      </c>
      <c r="K35" s="22">
        <f t="shared" si="10"/>
        <v>45</v>
      </c>
      <c r="L35" s="22">
        <v>3</v>
      </c>
      <c r="M35" s="22" t="s">
        <v>73</v>
      </c>
      <c r="N35" s="32" t="s">
        <v>174</v>
      </c>
      <c r="O35" s="11" t="s">
        <v>116</v>
      </c>
    </row>
    <row r="36" spans="1:15" s="16" customFormat="1" ht="12.75">
      <c r="A36" s="24" t="s">
        <v>50</v>
      </c>
      <c r="B36" s="24" t="s">
        <v>75</v>
      </c>
      <c r="C36" s="24">
        <v>6</v>
      </c>
      <c r="D36" s="32" t="s">
        <v>176</v>
      </c>
      <c r="E36" s="15" t="s">
        <v>123</v>
      </c>
      <c r="F36" s="22">
        <v>1</v>
      </c>
      <c r="G36" s="22">
        <v>2</v>
      </c>
      <c r="H36" s="22">
        <v>15</v>
      </c>
      <c r="I36" s="22">
        <f t="shared" si="8"/>
        <v>15</v>
      </c>
      <c r="J36" s="22">
        <f t="shared" si="9"/>
        <v>30</v>
      </c>
      <c r="K36" s="22">
        <f t="shared" si="10"/>
        <v>45</v>
      </c>
      <c r="L36" s="22">
        <v>3</v>
      </c>
      <c r="M36" s="22" t="s">
        <v>13</v>
      </c>
      <c r="N36" s="15"/>
      <c r="O36" s="197"/>
    </row>
    <row r="37" spans="1:15" s="16" customFormat="1" ht="12.75">
      <c r="A37" s="43" t="s">
        <v>50</v>
      </c>
      <c r="B37" s="43" t="s">
        <v>76</v>
      </c>
      <c r="C37" s="43">
        <v>7</v>
      </c>
      <c r="D37" s="52" t="s">
        <v>177</v>
      </c>
      <c r="E37" s="49" t="s">
        <v>246</v>
      </c>
      <c r="F37" s="25">
        <v>0</v>
      </c>
      <c r="G37" s="25">
        <v>2</v>
      </c>
      <c r="H37" s="25">
        <v>15</v>
      </c>
      <c r="I37" s="25">
        <f t="shared" si="8"/>
        <v>0</v>
      </c>
      <c r="J37" s="25">
        <f t="shared" si="9"/>
        <v>30</v>
      </c>
      <c r="K37" s="25">
        <f t="shared" si="10"/>
        <v>30</v>
      </c>
      <c r="L37" s="25">
        <v>2</v>
      </c>
      <c r="M37" s="25" t="s">
        <v>13</v>
      </c>
      <c r="N37" s="196"/>
      <c r="O37" s="197"/>
    </row>
    <row r="38" spans="1:63" s="48" customFormat="1" ht="12.75">
      <c r="A38" s="33" t="s">
        <v>50</v>
      </c>
      <c r="B38" s="33"/>
      <c r="C38" s="33"/>
      <c r="D38" s="33"/>
      <c r="E38" s="35" t="s">
        <v>0</v>
      </c>
      <c r="F38" s="39">
        <f>SUM(F30:F37)</f>
        <v>7</v>
      </c>
      <c r="G38" s="39">
        <f>SUM(G30:G37)</f>
        <v>16</v>
      </c>
      <c r="H38" s="39" t="s">
        <v>55</v>
      </c>
      <c r="I38" s="39">
        <f>SUM(I30:I37)</f>
        <v>105</v>
      </c>
      <c r="J38" s="39">
        <f>SUM(J30:J37)</f>
        <v>240</v>
      </c>
      <c r="K38" s="39">
        <f>SUM(K30:K37)</f>
        <v>345</v>
      </c>
      <c r="L38" s="39">
        <f>SUM(L30:L37)</f>
        <v>23</v>
      </c>
      <c r="M38" s="39"/>
      <c r="N38" s="28"/>
      <c r="O38" s="112"/>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15" s="16" customFormat="1" ht="12.75">
      <c r="A39" s="45" t="s">
        <v>50</v>
      </c>
      <c r="B39" s="45" t="s">
        <v>72</v>
      </c>
      <c r="C39" s="45">
        <v>1</v>
      </c>
      <c r="D39" s="187" t="s">
        <v>272</v>
      </c>
      <c r="E39" s="46" t="s">
        <v>64</v>
      </c>
      <c r="F39" s="47">
        <v>2</v>
      </c>
      <c r="G39" s="47">
        <v>2</v>
      </c>
      <c r="H39" s="47">
        <v>15</v>
      </c>
      <c r="I39" s="47">
        <f>F39*H39</f>
        <v>30</v>
      </c>
      <c r="J39" s="47">
        <f>G39*H39</f>
        <v>30</v>
      </c>
      <c r="K39" s="47">
        <f>SUM(I39:J39)</f>
        <v>60</v>
      </c>
      <c r="L39" s="47">
        <v>4</v>
      </c>
      <c r="M39" s="47" t="s">
        <v>73</v>
      </c>
      <c r="N39" s="193"/>
      <c r="O39" s="111"/>
    </row>
    <row r="40" spans="1:15" s="16" customFormat="1" ht="12.75">
      <c r="A40" s="24" t="s">
        <v>50</v>
      </c>
      <c r="B40" s="24" t="s">
        <v>72</v>
      </c>
      <c r="C40" s="24">
        <v>2</v>
      </c>
      <c r="D40" s="188" t="s">
        <v>292</v>
      </c>
      <c r="E40" s="15" t="s">
        <v>42</v>
      </c>
      <c r="F40" s="22">
        <v>1</v>
      </c>
      <c r="G40" s="22">
        <v>2</v>
      </c>
      <c r="H40" s="22">
        <v>15</v>
      </c>
      <c r="I40" s="22">
        <f>F40*H40</f>
        <v>15</v>
      </c>
      <c r="J40" s="22">
        <f>G40*H40</f>
        <v>30</v>
      </c>
      <c r="K40" s="22">
        <f>SUM(I40:J40)</f>
        <v>45</v>
      </c>
      <c r="L40" s="22">
        <v>3</v>
      </c>
      <c r="M40" s="22" t="s">
        <v>73</v>
      </c>
      <c r="N40" s="185" t="s">
        <v>272</v>
      </c>
      <c r="O40" s="11" t="s">
        <v>64</v>
      </c>
    </row>
    <row r="41" spans="1:15" s="16" customFormat="1" ht="12.75">
      <c r="A41" s="24" t="s">
        <v>50</v>
      </c>
      <c r="B41" s="24" t="s">
        <v>74</v>
      </c>
      <c r="C41" s="24">
        <v>3</v>
      </c>
      <c r="D41" s="186" t="s">
        <v>273</v>
      </c>
      <c r="E41" s="15" t="s">
        <v>111</v>
      </c>
      <c r="F41" s="22">
        <v>0</v>
      </c>
      <c r="G41" s="22">
        <v>3</v>
      </c>
      <c r="H41" s="22">
        <v>15</v>
      </c>
      <c r="I41" s="22">
        <f>F41*H41</f>
        <v>0</v>
      </c>
      <c r="J41" s="22">
        <f>G41*H41</f>
        <v>45</v>
      </c>
      <c r="K41" s="22">
        <f>SUM(I41:J41)</f>
        <v>45</v>
      </c>
      <c r="L41" s="22">
        <v>3</v>
      </c>
      <c r="M41" s="22" t="s">
        <v>13</v>
      </c>
      <c r="N41" s="192"/>
      <c r="O41" s="111"/>
    </row>
    <row r="42" spans="1:15" s="16" customFormat="1" ht="25.5">
      <c r="A42" s="24" t="s">
        <v>50</v>
      </c>
      <c r="B42" s="43" t="s">
        <v>74</v>
      </c>
      <c r="C42" s="43">
        <v>4</v>
      </c>
      <c r="D42" s="190" t="s">
        <v>274</v>
      </c>
      <c r="E42" s="49" t="s">
        <v>112</v>
      </c>
      <c r="F42" s="22">
        <v>1</v>
      </c>
      <c r="G42" s="22">
        <v>2</v>
      </c>
      <c r="H42" s="22">
        <v>15</v>
      </c>
      <c r="I42" s="22">
        <f>F42*H42</f>
        <v>15</v>
      </c>
      <c r="J42" s="22">
        <f>G42*H42</f>
        <v>30</v>
      </c>
      <c r="K42" s="22">
        <f>SUM(I42:J42)</f>
        <v>45</v>
      </c>
      <c r="L42" s="22">
        <v>3</v>
      </c>
      <c r="M42" s="22" t="s">
        <v>73</v>
      </c>
      <c r="N42" s="186" t="s">
        <v>273</v>
      </c>
      <c r="O42" s="11" t="s">
        <v>111</v>
      </c>
    </row>
    <row r="43" spans="1:37" s="16" customFormat="1" ht="51">
      <c r="A43" s="43" t="s">
        <v>50</v>
      </c>
      <c r="B43" s="43" t="s">
        <v>76</v>
      </c>
      <c r="C43" s="43">
        <v>7</v>
      </c>
      <c r="D43" s="190" t="s">
        <v>267</v>
      </c>
      <c r="E43" s="49" t="s">
        <v>239</v>
      </c>
      <c r="F43" s="25">
        <v>1</v>
      </c>
      <c r="G43" s="25">
        <v>1</v>
      </c>
      <c r="H43" s="25">
        <v>15</v>
      </c>
      <c r="I43" s="25">
        <f>F43*H43</f>
        <v>15</v>
      </c>
      <c r="J43" s="25">
        <f>G43*H43</f>
        <v>15</v>
      </c>
      <c r="K43" s="25">
        <f>SUM(I43:J43)</f>
        <v>30</v>
      </c>
      <c r="L43" s="25">
        <v>2</v>
      </c>
      <c r="M43" s="25" t="s">
        <v>13</v>
      </c>
      <c r="N43" s="191" t="s">
        <v>293</v>
      </c>
      <c r="O43" s="114"/>
      <c r="P43" s="14"/>
      <c r="Q43" s="14"/>
      <c r="R43" s="14"/>
      <c r="S43" s="14"/>
      <c r="T43" s="14"/>
      <c r="U43" s="14"/>
      <c r="V43" s="14"/>
      <c r="W43" s="14"/>
      <c r="X43" s="14"/>
      <c r="Y43" s="14"/>
      <c r="Z43" s="14"/>
      <c r="AA43" s="14"/>
      <c r="AB43" s="14"/>
      <c r="AC43" s="14"/>
      <c r="AD43" s="14">
        <v>1</v>
      </c>
      <c r="AE43" s="108">
        <v>1</v>
      </c>
      <c r="AF43" s="14">
        <v>15</v>
      </c>
      <c r="AG43" s="14">
        <v>15</v>
      </c>
      <c r="AH43" s="14">
        <v>30</v>
      </c>
      <c r="AI43" s="14">
        <v>45</v>
      </c>
      <c r="AJ43" s="108">
        <v>2</v>
      </c>
      <c r="AK43" s="14" t="s">
        <v>13</v>
      </c>
    </row>
    <row r="44" spans="1:63" s="48" customFormat="1" ht="12.75">
      <c r="A44" s="33" t="s">
        <v>50</v>
      </c>
      <c r="B44" s="33"/>
      <c r="C44" s="33"/>
      <c r="D44" s="33"/>
      <c r="E44" s="35" t="s">
        <v>1</v>
      </c>
      <c r="F44" s="39">
        <f>SUM(F39:F43)</f>
        <v>5</v>
      </c>
      <c r="G44" s="39">
        <f>SUM(G39:G43)</f>
        <v>10</v>
      </c>
      <c r="H44" s="39" t="s">
        <v>55</v>
      </c>
      <c r="I44" s="39">
        <f>SUM(I39:I43)</f>
        <v>75</v>
      </c>
      <c r="J44" s="39">
        <f>SUM(J39:J43)</f>
        <v>150</v>
      </c>
      <c r="K44" s="39">
        <f>SUM(K39:K43)</f>
        <v>225</v>
      </c>
      <c r="L44" s="39">
        <f>SUM(L39:L43)</f>
        <v>15</v>
      </c>
      <c r="M44" s="39"/>
      <c r="N44" s="28"/>
      <c r="O44" s="112"/>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row>
    <row r="45" spans="1:15" s="16" customFormat="1" ht="12.75">
      <c r="A45" s="45" t="s">
        <v>50</v>
      </c>
      <c r="B45" s="45" t="s">
        <v>72</v>
      </c>
      <c r="C45" s="45">
        <v>1</v>
      </c>
      <c r="D45" s="187" t="s">
        <v>275</v>
      </c>
      <c r="E45" s="46" t="s">
        <v>9</v>
      </c>
      <c r="F45" s="47">
        <v>2</v>
      </c>
      <c r="G45" s="47">
        <v>2</v>
      </c>
      <c r="H45" s="47">
        <v>15</v>
      </c>
      <c r="I45" s="47">
        <f>F45*H45</f>
        <v>30</v>
      </c>
      <c r="J45" s="47">
        <f>G45*H45</f>
        <v>30</v>
      </c>
      <c r="K45" s="47">
        <f>SUM(I45:J45)</f>
        <v>60</v>
      </c>
      <c r="L45" s="47">
        <v>4</v>
      </c>
      <c r="M45" s="47" t="s">
        <v>73</v>
      </c>
      <c r="N45" s="196"/>
      <c r="O45" s="197"/>
    </row>
    <row r="46" spans="1:15" s="16" customFormat="1" ht="12.75">
      <c r="A46" s="24" t="s">
        <v>50</v>
      </c>
      <c r="B46" s="24" t="s">
        <v>72</v>
      </c>
      <c r="C46" s="24">
        <v>2</v>
      </c>
      <c r="D46" s="188" t="s">
        <v>276</v>
      </c>
      <c r="E46" s="15" t="s">
        <v>56</v>
      </c>
      <c r="F46" s="22">
        <v>0</v>
      </c>
      <c r="G46" s="22">
        <v>2</v>
      </c>
      <c r="H46" s="22">
        <v>15</v>
      </c>
      <c r="I46" s="22">
        <f>F46*H46</f>
        <v>0</v>
      </c>
      <c r="J46" s="22">
        <f>G46*H46</f>
        <v>30</v>
      </c>
      <c r="K46" s="22">
        <f>SUM(I46:J46)</f>
        <v>30</v>
      </c>
      <c r="L46" s="22">
        <v>2</v>
      </c>
      <c r="M46" s="22" t="s">
        <v>13</v>
      </c>
      <c r="N46" s="24"/>
      <c r="O46" s="11"/>
    </row>
    <row r="47" spans="1:15" s="16" customFormat="1" ht="12.75">
      <c r="A47" s="24" t="s">
        <v>50</v>
      </c>
      <c r="B47" s="24" t="s">
        <v>74</v>
      </c>
      <c r="C47" s="24">
        <v>3</v>
      </c>
      <c r="D47" s="190" t="s">
        <v>278</v>
      </c>
      <c r="E47" s="15" t="s">
        <v>2</v>
      </c>
      <c r="F47" s="22">
        <v>1</v>
      </c>
      <c r="G47" s="22">
        <v>1</v>
      </c>
      <c r="H47" s="22">
        <v>15</v>
      </c>
      <c r="I47" s="22">
        <f>F47*H47</f>
        <v>15</v>
      </c>
      <c r="J47" s="22">
        <f>G47*H47</f>
        <v>15</v>
      </c>
      <c r="K47" s="22">
        <f>SUM(I47:J47)</f>
        <v>30</v>
      </c>
      <c r="L47" s="22">
        <v>2</v>
      </c>
      <c r="M47" s="22" t="s">
        <v>73</v>
      </c>
      <c r="N47" s="196"/>
      <c r="O47" s="197"/>
    </row>
    <row r="48" spans="1:15" s="16" customFormat="1" ht="12.75">
      <c r="A48" s="43" t="s">
        <v>50</v>
      </c>
      <c r="B48" s="43" t="s">
        <v>74</v>
      </c>
      <c r="C48" s="43">
        <v>4</v>
      </c>
      <c r="D48" s="186" t="s">
        <v>277</v>
      </c>
      <c r="E48" s="49" t="s">
        <v>113</v>
      </c>
      <c r="F48" s="25">
        <v>2</v>
      </c>
      <c r="G48" s="25">
        <v>2</v>
      </c>
      <c r="H48" s="25">
        <v>15</v>
      </c>
      <c r="I48" s="25">
        <f>F48*H48</f>
        <v>30</v>
      </c>
      <c r="J48" s="25">
        <f>G48*H48</f>
        <v>30</v>
      </c>
      <c r="K48" s="25">
        <f>SUM(I48:J48)</f>
        <v>60</v>
      </c>
      <c r="L48" s="25">
        <v>4</v>
      </c>
      <c r="M48" s="25" t="s">
        <v>73</v>
      </c>
      <c r="N48" s="196"/>
      <c r="O48" s="197"/>
    </row>
    <row r="49" spans="1:63" s="48" customFormat="1" ht="12.75">
      <c r="A49" s="33" t="s">
        <v>50</v>
      </c>
      <c r="B49" s="33"/>
      <c r="C49" s="33"/>
      <c r="D49" s="33"/>
      <c r="E49" s="35" t="s">
        <v>3</v>
      </c>
      <c r="F49" s="39">
        <f>SUM(F45:F48)</f>
        <v>5</v>
      </c>
      <c r="G49" s="39">
        <f>SUM(G45:G48)</f>
        <v>7</v>
      </c>
      <c r="H49" s="39" t="s">
        <v>55</v>
      </c>
      <c r="I49" s="39">
        <f>SUM(I45:I48)</f>
        <v>75</v>
      </c>
      <c r="J49" s="39">
        <f>SUM(J45:J48)</f>
        <v>105</v>
      </c>
      <c r="K49" s="39">
        <f>SUM(K45:K48)</f>
        <v>180</v>
      </c>
      <c r="L49" s="39">
        <f>SUM(L45:L48)</f>
        <v>12</v>
      </c>
      <c r="M49" s="39"/>
      <c r="N49" s="28"/>
      <c r="O49" s="112"/>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row>
    <row r="50" spans="1:15" s="16" customFormat="1" ht="12.75">
      <c r="A50" s="45" t="s">
        <v>50</v>
      </c>
      <c r="B50" s="45" t="s">
        <v>72</v>
      </c>
      <c r="C50" s="45">
        <v>1</v>
      </c>
      <c r="D50" s="189" t="s">
        <v>279</v>
      </c>
      <c r="E50" s="46" t="s">
        <v>128</v>
      </c>
      <c r="F50" s="47">
        <v>0</v>
      </c>
      <c r="G50" s="47">
        <v>2</v>
      </c>
      <c r="H50" s="47">
        <v>15</v>
      </c>
      <c r="I50" s="47">
        <f>F50*H50</f>
        <v>0</v>
      </c>
      <c r="J50" s="47">
        <f>G50*H50</f>
        <v>30</v>
      </c>
      <c r="K50" s="47">
        <f>SUM(I50:J50)</f>
        <v>30</v>
      </c>
      <c r="L50" s="47">
        <v>2</v>
      </c>
      <c r="M50" s="47" t="s">
        <v>73</v>
      </c>
      <c r="N50" s="15"/>
      <c r="O50" s="197"/>
    </row>
    <row r="51" spans="1:15" s="16" customFormat="1" ht="12.75">
      <c r="A51" s="24" t="s">
        <v>50</v>
      </c>
      <c r="B51" s="24" t="s">
        <v>72</v>
      </c>
      <c r="C51" s="24">
        <v>2</v>
      </c>
      <c r="D51" s="186" t="s">
        <v>294</v>
      </c>
      <c r="E51" s="15" t="s">
        <v>44</v>
      </c>
      <c r="F51" s="22">
        <v>0</v>
      </c>
      <c r="G51" s="22">
        <v>1</v>
      </c>
      <c r="H51" s="22">
        <v>15</v>
      </c>
      <c r="I51" s="22">
        <f>F51*H51</f>
        <v>0</v>
      </c>
      <c r="J51" s="22">
        <f>G51*H51</f>
        <v>15</v>
      </c>
      <c r="K51" s="22">
        <f>SUM(I51:J51)</f>
        <v>15</v>
      </c>
      <c r="L51" s="22">
        <v>1</v>
      </c>
      <c r="M51" s="22" t="s">
        <v>13</v>
      </c>
      <c r="N51" s="186" t="s">
        <v>279</v>
      </c>
      <c r="O51" s="11" t="s">
        <v>128</v>
      </c>
    </row>
    <row r="52" spans="1:15" s="16" customFormat="1" ht="12.75">
      <c r="A52" s="24" t="s">
        <v>50</v>
      </c>
      <c r="B52" s="43" t="s">
        <v>74</v>
      </c>
      <c r="C52" s="43">
        <v>3</v>
      </c>
      <c r="D52" s="188" t="s">
        <v>280</v>
      </c>
      <c r="E52" s="49" t="s">
        <v>238</v>
      </c>
      <c r="F52" s="25">
        <v>2</v>
      </c>
      <c r="G52" s="25">
        <v>0</v>
      </c>
      <c r="H52" s="22">
        <v>15</v>
      </c>
      <c r="I52" s="25">
        <v>30</v>
      </c>
      <c r="J52" s="25">
        <v>0</v>
      </c>
      <c r="K52" s="25">
        <v>30</v>
      </c>
      <c r="L52" s="25">
        <v>2</v>
      </c>
      <c r="M52" s="25" t="s">
        <v>73</v>
      </c>
      <c r="N52" s="32"/>
      <c r="O52" s="11"/>
    </row>
    <row r="53" spans="1:15" s="16" customFormat="1" ht="12.75">
      <c r="A53" s="24" t="s">
        <v>50</v>
      </c>
      <c r="B53" s="43" t="s">
        <v>74</v>
      </c>
      <c r="C53" s="43">
        <v>4</v>
      </c>
      <c r="D53" s="188" t="s">
        <v>281</v>
      </c>
      <c r="E53" s="49" t="s">
        <v>237</v>
      </c>
      <c r="F53" s="25">
        <v>1</v>
      </c>
      <c r="G53" s="25">
        <v>0</v>
      </c>
      <c r="H53" s="22">
        <v>15</v>
      </c>
      <c r="I53" s="25">
        <f>F53*H53</f>
        <v>15</v>
      </c>
      <c r="J53" s="25">
        <f>G53*H53</f>
        <v>0</v>
      </c>
      <c r="K53" s="25">
        <f>SUM(I53:J53)</f>
        <v>15</v>
      </c>
      <c r="L53" s="25">
        <v>1</v>
      </c>
      <c r="M53" s="25" t="s">
        <v>13</v>
      </c>
      <c r="N53" s="196"/>
      <c r="O53" s="10"/>
    </row>
    <row r="54" spans="1:15" s="16" customFormat="1" ht="12.75">
      <c r="A54" s="24" t="s">
        <v>50</v>
      </c>
      <c r="B54" s="43" t="s">
        <v>75</v>
      </c>
      <c r="C54" s="43">
        <v>5</v>
      </c>
      <c r="D54" s="183" t="s">
        <v>270</v>
      </c>
      <c r="E54" s="49" t="s">
        <v>241</v>
      </c>
      <c r="F54" s="25">
        <v>0</v>
      </c>
      <c r="G54" s="25">
        <v>2</v>
      </c>
      <c r="H54" s="22">
        <v>15</v>
      </c>
      <c r="I54" s="25">
        <v>0</v>
      </c>
      <c r="J54" s="25">
        <v>30</v>
      </c>
      <c r="K54" s="25">
        <v>30</v>
      </c>
      <c r="L54" s="25">
        <v>2</v>
      </c>
      <c r="M54" s="25" t="s">
        <v>73</v>
      </c>
      <c r="N54" s="186" t="s">
        <v>294</v>
      </c>
      <c r="O54" s="11" t="s">
        <v>44</v>
      </c>
    </row>
    <row r="55" spans="1:15" s="16" customFormat="1" ht="25.5">
      <c r="A55" s="43" t="s">
        <v>50</v>
      </c>
      <c r="B55" s="43" t="s">
        <v>75</v>
      </c>
      <c r="C55" s="43">
        <v>6</v>
      </c>
      <c r="D55" s="184" t="s">
        <v>271</v>
      </c>
      <c r="E55" s="49" t="s">
        <v>236</v>
      </c>
      <c r="F55" s="25">
        <v>0</v>
      </c>
      <c r="G55" s="25">
        <v>2</v>
      </c>
      <c r="H55" s="25">
        <v>15</v>
      </c>
      <c r="I55" s="25">
        <v>0</v>
      </c>
      <c r="J55" s="25">
        <v>30</v>
      </c>
      <c r="K55" s="25">
        <v>30</v>
      </c>
      <c r="L55" s="25">
        <v>2</v>
      </c>
      <c r="M55" s="25" t="s">
        <v>73</v>
      </c>
      <c r="N55" s="195" t="s">
        <v>270</v>
      </c>
      <c r="O55" s="11" t="s">
        <v>247</v>
      </c>
    </row>
    <row r="56" spans="1:63" s="48" customFormat="1" ht="12.75">
      <c r="A56" s="33" t="s">
        <v>50</v>
      </c>
      <c r="B56" s="33"/>
      <c r="C56" s="33"/>
      <c r="D56" s="33"/>
      <c r="E56" s="35" t="s">
        <v>4</v>
      </c>
      <c r="F56" s="39">
        <f>SUM(F50:F55)</f>
        <v>3</v>
      </c>
      <c r="G56" s="39">
        <f>SUM(G50:G55)</f>
        <v>7</v>
      </c>
      <c r="H56" s="39" t="s">
        <v>55</v>
      </c>
      <c r="I56" s="39">
        <f>SUM(I50:I55)</f>
        <v>45</v>
      </c>
      <c r="J56" s="39">
        <f>SUM(J50:J55)</f>
        <v>105</v>
      </c>
      <c r="K56" s="39">
        <f>SUM(K50:K55)</f>
        <v>150</v>
      </c>
      <c r="L56" s="39">
        <f>SUM(L50:L55)</f>
        <v>10</v>
      </c>
      <c r="M56" s="39"/>
      <c r="N56" s="28"/>
      <c r="O56" s="112"/>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1:15" s="16" customFormat="1" ht="12.75">
      <c r="A57" s="45" t="s">
        <v>50</v>
      </c>
      <c r="B57" s="45" t="s">
        <v>72</v>
      </c>
      <c r="C57" s="45">
        <v>1</v>
      </c>
      <c r="D57" s="189" t="s">
        <v>282</v>
      </c>
      <c r="E57" s="46" t="s">
        <v>151</v>
      </c>
      <c r="F57" s="47">
        <v>2</v>
      </c>
      <c r="G57" s="47">
        <v>2</v>
      </c>
      <c r="H57" s="47">
        <v>15</v>
      </c>
      <c r="I57" s="47">
        <f>F57*H57</f>
        <v>30</v>
      </c>
      <c r="J57" s="47">
        <f>G57*H57</f>
        <v>30</v>
      </c>
      <c r="K57" s="47">
        <f>SUM(I57:J57)</f>
        <v>60</v>
      </c>
      <c r="L57" s="47">
        <v>4</v>
      </c>
      <c r="M57" s="47" t="s">
        <v>13</v>
      </c>
      <c r="N57" s="15"/>
      <c r="O57" s="197"/>
    </row>
    <row r="58" spans="1:15" s="16" customFormat="1" ht="25.5">
      <c r="A58" s="24" t="s">
        <v>50</v>
      </c>
      <c r="B58" s="24" t="s">
        <v>72</v>
      </c>
      <c r="C58" s="24">
        <v>2</v>
      </c>
      <c r="D58" s="186" t="s">
        <v>283</v>
      </c>
      <c r="E58" s="15" t="s">
        <v>152</v>
      </c>
      <c r="F58" s="22">
        <v>0</v>
      </c>
      <c r="G58" s="22">
        <v>2</v>
      </c>
      <c r="H58" s="22">
        <v>15</v>
      </c>
      <c r="I58" s="22">
        <f>F58*H58</f>
        <v>0</v>
      </c>
      <c r="J58" s="22">
        <f>G58*H58</f>
        <v>30</v>
      </c>
      <c r="K58" s="22">
        <f>SUM(I58:J58)</f>
        <v>30</v>
      </c>
      <c r="L58" s="22">
        <v>2</v>
      </c>
      <c r="M58" s="22" t="s">
        <v>13</v>
      </c>
      <c r="N58" s="186" t="s">
        <v>282</v>
      </c>
      <c r="O58" s="11" t="s">
        <v>151</v>
      </c>
    </row>
    <row r="59" spans="1:15" s="16" customFormat="1" ht="12.75">
      <c r="A59" s="24" t="s">
        <v>50</v>
      </c>
      <c r="B59" s="43" t="s">
        <v>75</v>
      </c>
      <c r="C59" s="43">
        <v>5</v>
      </c>
      <c r="D59" s="190" t="s">
        <v>285</v>
      </c>
      <c r="E59" s="49" t="s">
        <v>153</v>
      </c>
      <c r="F59" s="22">
        <v>1</v>
      </c>
      <c r="G59" s="22">
        <v>1</v>
      </c>
      <c r="H59" s="22">
        <v>15</v>
      </c>
      <c r="I59" s="22">
        <f>F59*H59</f>
        <v>15</v>
      </c>
      <c r="J59" s="22">
        <f>G59*H59</f>
        <v>15</v>
      </c>
      <c r="K59" s="22">
        <f>SUM(I59:J59)</f>
        <v>30</v>
      </c>
      <c r="L59" s="22">
        <v>2</v>
      </c>
      <c r="M59" s="22" t="s">
        <v>73</v>
      </c>
      <c r="N59" s="32"/>
      <c r="O59" s="11"/>
    </row>
    <row r="60" spans="1:15" s="16" customFormat="1" ht="12.75">
      <c r="A60" s="43" t="s">
        <v>50</v>
      </c>
      <c r="B60" s="43" t="s">
        <v>75</v>
      </c>
      <c r="C60" s="43">
        <v>6</v>
      </c>
      <c r="D60" s="190" t="s">
        <v>284</v>
      </c>
      <c r="E60" s="49" t="s">
        <v>245</v>
      </c>
      <c r="F60" s="22">
        <v>2</v>
      </c>
      <c r="G60" s="22">
        <v>0</v>
      </c>
      <c r="H60" s="22">
        <v>15</v>
      </c>
      <c r="I60" s="22">
        <v>30</v>
      </c>
      <c r="J60" s="22">
        <v>0</v>
      </c>
      <c r="K60" s="22">
        <f>SUM(I60:J60)</f>
        <v>30</v>
      </c>
      <c r="L60" s="22">
        <v>2</v>
      </c>
      <c r="M60" s="22" t="s">
        <v>13</v>
      </c>
      <c r="N60" s="196"/>
      <c r="O60" s="197"/>
    </row>
    <row r="61" spans="1:63" s="48" customFormat="1" ht="12.75">
      <c r="A61" s="33" t="s">
        <v>50</v>
      </c>
      <c r="B61" s="33"/>
      <c r="C61" s="33"/>
      <c r="D61" s="33"/>
      <c r="E61" s="35" t="s">
        <v>5</v>
      </c>
      <c r="F61" s="39">
        <f>SUM(F57:F60)</f>
        <v>5</v>
      </c>
      <c r="G61" s="39">
        <f aca="true" t="shared" si="11" ref="G61:L61">SUM(G57:G60)</f>
        <v>5</v>
      </c>
      <c r="H61" s="39">
        <f t="shared" si="11"/>
        <v>60</v>
      </c>
      <c r="I61" s="39">
        <f t="shared" si="11"/>
        <v>75</v>
      </c>
      <c r="J61" s="39">
        <f t="shared" si="11"/>
        <v>75</v>
      </c>
      <c r="K61" s="39">
        <f t="shared" si="11"/>
        <v>150</v>
      </c>
      <c r="L61" s="39">
        <f t="shared" si="11"/>
        <v>10</v>
      </c>
      <c r="M61" s="39" t="s">
        <v>265</v>
      </c>
      <c r="N61" s="28"/>
      <c r="O61" s="112"/>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row>
    <row r="62" spans="1:15" s="16" customFormat="1" ht="12.75">
      <c r="A62" s="45" t="s">
        <v>50</v>
      </c>
      <c r="B62" s="45" t="s">
        <v>72</v>
      </c>
      <c r="C62" s="45">
        <v>2</v>
      </c>
      <c r="D62" s="189" t="s">
        <v>286</v>
      </c>
      <c r="E62" s="46" t="s">
        <v>132</v>
      </c>
      <c r="F62" s="47">
        <v>1</v>
      </c>
      <c r="G62" s="47">
        <v>2</v>
      </c>
      <c r="H62" s="47">
        <v>15</v>
      </c>
      <c r="I62" s="47">
        <f>F62*H62</f>
        <v>15</v>
      </c>
      <c r="J62" s="47">
        <f>G62*H62</f>
        <v>30</v>
      </c>
      <c r="K62" s="47">
        <f>SUM(I62:J62)</f>
        <v>45</v>
      </c>
      <c r="L62" s="47">
        <v>3</v>
      </c>
      <c r="M62" s="47" t="s">
        <v>13</v>
      </c>
      <c r="N62" s="30"/>
      <c r="O62" s="111"/>
    </row>
    <row r="63" spans="1:15" s="16" customFormat="1" ht="25.5">
      <c r="A63" s="43" t="s">
        <v>50</v>
      </c>
      <c r="B63" s="43" t="s">
        <v>74</v>
      </c>
      <c r="C63" s="43">
        <v>3</v>
      </c>
      <c r="D63" s="190" t="s">
        <v>287</v>
      </c>
      <c r="E63" s="49" t="s">
        <v>248</v>
      </c>
      <c r="F63" s="25">
        <v>1</v>
      </c>
      <c r="G63" s="25">
        <v>3</v>
      </c>
      <c r="H63" s="25">
        <v>15</v>
      </c>
      <c r="I63" s="25">
        <f>F63*H63</f>
        <v>15</v>
      </c>
      <c r="J63" s="25">
        <f>G63*H63</f>
        <v>45</v>
      </c>
      <c r="K63" s="25">
        <f>SUM(I63:J63)</f>
        <v>60</v>
      </c>
      <c r="L63" s="25">
        <v>4</v>
      </c>
      <c r="M63" s="25" t="s">
        <v>13</v>
      </c>
      <c r="N63" s="186" t="s">
        <v>286</v>
      </c>
      <c r="O63" s="11" t="s">
        <v>132</v>
      </c>
    </row>
    <row r="64" spans="1:63" s="48" customFormat="1" ht="12.75">
      <c r="A64" s="33" t="s">
        <v>50</v>
      </c>
      <c r="B64" s="33"/>
      <c r="C64" s="33"/>
      <c r="D64" s="33"/>
      <c r="E64" s="36" t="s">
        <v>6</v>
      </c>
      <c r="F64" s="39">
        <f>SUM(F62:F63)</f>
        <v>2</v>
      </c>
      <c r="G64" s="39">
        <f>SUM(G62:G63)</f>
        <v>5</v>
      </c>
      <c r="H64" s="39" t="s">
        <v>55</v>
      </c>
      <c r="I64" s="39">
        <f>SUM(I62:I63)</f>
        <v>30</v>
      </c>
      <c r="J64" s="39">
        <f>SUM(J62:J63)</f>
        <v>75</v>
      </c>
      <c r="K64" s="39">
        <f>SUM(K62:K63)</f>
        <v>105</v>
      </c>
      <c r="L64" s="39">
        <f>SUM(L62:L63)</f>
        <v>7</v>
      </c>
      <c r="M64" s="39"/>
      <c r="N64" s="28"/>
      <c r="O64" s="112"/>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row>
    <row r="65" spans="1:15" s="16" customFormat="1" ht="12.75">
      <c r="A65" s="45" t="s">
        <v>50</v>
      </c>
      <c r="B65" s="45" t="s">
        <v>72</v>
      </c>
      <c r="C65" s="45">
        <v>1</v>
      </c>
      <c r="D65" s="50" t="s">
        <v>180</v>
      </c>
      <c r="E65" s="46" t="s">
        <v>114</v>
      </c>
      <c r="F65" s="47">
        <v>2</v>
      </c>
      <c r="G65" s="47">
        <v>0</v>
      </c>
      <c r="H65" s="47">
        <v>15</v>
      </c>
      <c r="I65" s="47">
        <f>F65*H65</f>
        <v>30</v>
      </c>
      <c r="J65" s="47">
        <f>G65*H65</f>
        <v>0</v>
      </c>
      <c r="K65" s="47">
        <f>SUM(I65:J65)</f>
        <v>30</v>
      </c>
      <c r="L65" s="47">
        <v>2</v>
      </c>
      <c r="M65" s="47" t="s">
        <v>73</v>
      </c>
      <c r="N65" s="196"/>
      <c r="O65" s="197"/>
    </row>
    <row r="66" spans="1:15" s="16" customFormat="1" ht="12.75">
      <c r="A66" s="24" t="s">
        <v>50</v>
      </c>
      <c r="B66" s="24" t="s">
        <v>72</v>
      </c>
      <c r="C66" s="24">
        <v>2</v>
      </c>
      <c r="D66" s="32" t="s">
        <v>178</v>
      </c>
      <c r="E66" s="15" t="s">
        <v>226</v>
      </c>
      <c r="F66" s="22">
        <v>0</v>
      </c>
      <c r="G66" s="22">
        <v>4</v>
      </c>
      <c r="H66" s="22">
        <v>15</v>
      </c>
      <c r="I66" s="22">
        <f>F66*H66</f>
        <v>0</v>
      </c>
      <c r="J66" s="22">
        <f>G66*H66</f>
        <v>60</v>
      </c>
      <c r="K66" s="22">
        <f>SUM(I66:J66)</f>
        <v>60</v>
      </c>
      <c r="L66" s="22">
        <v>4</v>
      </c>
      <c r="M66" s="22" t="s">
        <v>13</v>
      </c>
      <c r="N66" s="15"/>
      <c r="O66" s="197"/>
    </row>
    <row r="67" spans="1:15" s="16" customFormat="1" ht="25.5">
      <c r="A67" s="43" t="s">
        <v>50</v>
      </c>
      <c r="B67" s="43" t="s">
        <v>74</v>
      </c>
      <c r="C67" s="43">
        <v>3</v>
      </c>
      <c r="D67" s="52" t="s">
        <v>179</v>
      </c>
      <c r="E67" s="49" t="s">
        <v>131</v>
      </c>
      <c r="F67" s="25">
        <v>0</v>
      </c>
      <c r="G67" s="25">
        <v>4</v>
      </c>
      <c r="H67" s="25">
        <v>15</v>
      </c>
      <c r="I67" s="25">
        <f>F67*H67</f>
        <v>0</v>
      </c>
      <c r="J67" s="25">
        <f>G67*H67</f>
        <v>60</v>
      </c>
      <c r="K67" s="25">
        <f>SUM(I67:J67)</f>
        <v>60</v>
      </c>
      <c r="L67" s="25">
        <v>4</v>
      </c>
      <c r="M67" s="25" t="s">
        <v>13</v>
      </c>
      <c r="N67" s="32" t="s">
        <v>178</v>
      </c>
      <c r="O67" s="11" t="s">
        <v>226</v>
      </c>
    </row>
    <row r="68" spans="1:63" s="48" customFormat="1" ht="12.75">
      <c r="A68" s="33" t="s">
        <v>50</v>
      </c>
      <c r="B68" s="33"/>
      <c r="C68" s="33"/>
      <c r="D68" s="33"/>
      <c r="E68" s="35" t="s">
        <v>7</v>
      </c>
      <c r="F68" s="39">
        <f>SUM(F65:F67)</f>
        <v>2</v>
      </c>
      <c r="G68" s="39">
        <f>SUM(G65:G67)</f>
        <v>8</v>
      </c>
      <c r="H68" s="39" t="s">
        <v>55</v>
      </c>
      <c r="I68" s="39">
        <f>SUM(I65:I67)</f>
        <v>30</v>
      </c>
      <c r="J68" s="39">
        <f>SUM(J65:J67)</f>
        <v>120</v>
      </c>
      <c r="K68" s="39">
        <f>SUM(K65:K67)</f>
        <v>150</v>
      </c>
      <c r="L68" s="39">
        <f>SUM(L65:L67)</f>
        <v>10</v>
      </c>
      <c r="M68" s="39"/>
      <c r="N68" s="28"/>
      <c r="O68" s="112"/>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row>
    <row r="69" spans="1:63" s="68" customFormat="1" ht="12.75">
      <c r="A69" s="37" t="s">
        <v>50</v>
      </c>
      <c r="B69" s="37"/>
      <c r="C69" s="37"/>
      <c r="D69" s="37"/>
      <c r="E69" s="35" t="s">
        <v>54</v>
      </c>
      <c r="F69" s="39" t="s">
        <v>55</v>
      </c>
      <c r="G69" s="39" t="s">
        <v>55</v>
      </c>
      <c r="H69" s="39" t="s">
        <v>55</v>
      </c>
      <c r="I69" s="40">
        <f>I68+I64+I61+I56+I49+I44+I38+I29+I26+I17+I11</f>
        <v>870</v>
      </c>
      <c r="J69" s="40">
        <f>J68+J64+J61+J56+J49+J44+J38+J29+J26+J17+J11</f>
        <v>1170</v>
      </c>
      <c r="K69" s="40">
        <f>K68+K64+K61+K56+K49+K44+K38+K29+K26+K17+K11</f>
        <v>2040</v>
      </c>
      <c r="L69" s="40">
        <f>L68+L64+L61+L56+L49+L44+L38+L29+L26+L17+L11</f>
        <v>136</v>
      </c>
      <c r="M69" s="40"/>
      <c r="N69" s="29"/>
      <c r="O69" s="112"/>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1:15" s="16" customFormat="1" ht="12.75">
      <c r="A70" s="54" t="s">
        <v>50</v>
      </c>
      <c r="B70" s="54"/>
      <c r="C70" s="54"/>
      <c r="D70" s="54" t="s">
        <v>220</v>
      </c>
      <c r="E70" s="55" t="s">
        <v>160</v>
      </c>
      <c r="F70" s="26"/>
      <c r="G70" s="26"/>
      <c r="H70" s="26"/>
      <c r="I70" s="26"/>
      <c r="J70" s="26"/>
      <c r="K70" s="26"/>
      <c r="L70" s="26">
        <v>15</v>
      </c>
      <c r="M70" s="26" t="s">
        <v>115</v>
      </c>
      <c r="N70" s="30"/>
      <c r="O70" s="111"/>
    </row>
    <row r="71" spans="1:63" s="48" customFormat="1" ht="12.75">
      <c r="A71" s="33" t="s">
        <v>50</v>
      </c>
      <c r="B71" s="33"/>
      <c r="C71" s="33"/>
      <c r="D71" s="33"/>
      <c r="E71" s="35" t="s">
        <v>161</v>
      </c>
      <c r="F71" s="39"/>
      <c r="G71" s="39"/>
      <c r="H71" s="39"/>
      <c r="I71" s="39"/>
      <c r="J71" s="39"/>
      <c r="K71" s="39"/>
      <c r="L71" s="39">
        <v>12</v>
      </c>
      <c r="M71" s="39"/>
      <c r="N71" s="29"/>
      <c r="O71" s="112"/>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row>
    <row r="72" spans="1:15" s="16" customFormat="1" ht="25.5">
      <c r="A72" s="130" t="s">
        <v>50</v>
      </c>
      <c r="B72" s="130" t="s">
        <v>72</v>
      </c>
      <c r="C72" s="130">
        <v>2</v>
      </c>
      <c r="D72" s="165" t="s">
        <v>256</v>
      </c>
      <c r="E72" s="129" t="s">
        <v>229</v>
      </c>
      <c r="F72" s="132"/>
      <c r="G72" s="132"/>
      <c r="H72" s="132"/>
      <c r="I72" s="132">
        <v>0</v>
      </c>
      <c r="J72" s="132">
        <v>40</v>
      </c>
      <c r="K72" s="132">
        <v>40</v>
      </c>
      <c r="L72" s="132">
        <v>3</v>
      </c>
      <c r="M72" s="132" t="s">
        <v>13</v>
      </c>
      <c r="N72" s="139"/>
      <c r="O72" s="145" t="s">
        <v>103</v>
      </c>
    </row>
    <row r="73" spans="1:15" s="23" customFormat="1" ht="12.75">
      <c r="A73" s="125" t="s">
        <v>50</v>
      </c>
      <c r="B73" s="125" t="s">
        <v>74</v>
      </c>
      <c r="C73" s="125">
        <v>3</v>
      </c>
      <c r="D73" s="166" t="s">
        <v>257</v>
      </c>
      <c r="E73" s="126" t="s">
        <v>233</v>
      </c>
      <c r="F73" s="127"/>
      <c r="G73" s="127"/>
      <c r="H73" s="127"/>
      <c r="I73" s="132">
        <v>0</v>
      </c>
      <c r="J73" s="127">
        <v>40</v>
      </c>
      <c r="K73" s="127">
        <v>40</v>
      </c>
      <c r="L73" s="127">
        <v>3</v>
      </c>
      <c r="M73" s="127" t="s">
        <v>13</v>
      </c>
      <c r="N73" s="140"/>
      <c r="O73" s="135"/>
    </row>
    <row r="74" spans="1:15" s="23" customFormat="1" ht="12.75">
      <c r="A74" s="125" t="s">
        <v>50</v>
      </c>
      <c r="B74" s="125" t="s">
        <v>74</v>
      </c>
      <c r="C74" s="125">
        <v>4</v>
      </c>
      <c r="D74" s="166" t="s">
        <v>258</v>
      </c>
      <c r="E74" s="129" t="s">
        <v>230</v>
      </c>
      <c r="F74" s="127"/>
      <c r="G74" s="127"/>
      <c r="H74" s="127"/>
      <c r="I74" s="132">
        <v>0</v>
      </c>
      <c r="J74" s="127">
        <v>80</v>
      </c>
      <c r="K74" s="127">
        <v>80</v>
      </c>
      <c r="L74" s="127">
        <v>6</v>
      </c>
      <c r="M74" s="127" t="s">
        <v>13</v>
      </c>
      <c r="N74" s="140"/>
      <c r="O74" s="136"/>
    </row>
    <row r="75" spans="1:15" s="23" customFormat="1" ht="25.5">
      <c r="A75" s="125" t="s">
        <v>50</v>
      </c>
      <c r="B75" s="125" t="s">
        <v>75</v>
      </c>
      <c r="C75" s="125">
        <v>5</v>
      </c>
      <c r="D75" s="166" t="s">
        <v>259</v>
      </c>
      <c r="E75" s="126" t="s">
        <v>234</v>
      </c>
      <c r="F75" s="127"/>
      <c r="G75" s="127"/>
      <c r="H75" s="127"/>
      <c r="I75" s="132">
        <v>0</v>
      </c>
      <c r="J75" s="127">
        <v>60</v>
      </c>
      <c r="K75" s="127">
        <v>60</v>
      </c>
      <c r="L75" s="127">
        <v>4</v>
      </c>
      <c r="M75" s="127" t="s">
        <v>13</v>
      </c>
      <c r="N75" s="140"/>
      <c r="O75" s="136"/>
    </row>
    <row r="76" spans="1:15" s="23" customFormat="1" ht="12.75">
      <c r="A76" s="125" t="s">
        <v>50</v>
      </c>
      <c r="B76" s="125" t="s">
        <v>75</v>
      </c>
      <c r="C76" s="125">
        <v>6</v>
      </c>
      <c r="D76" s="166" t="s">
        <v>260</v>
      </c>
      <c r="E76" s="129" t="s">
        <v>231</v>
      </c>
      <c r="F76" s="127"/>
      <c r="G76" s="127"/>
      <c r="H76" s="127"/>
      <c r="I76" s="132">
        <v>0</v>
      </c>
      <c r="J76" s="127">
        <v>80</v>
      </c>
      <c r="K76" s="127">
        <v>80</v>
      </c>
      <c r="L76" s="127">
        <v>6</v>
      </c>
      <c r="M76" s="127" t="s">
        <v>13</v>
      </c>
      <c r="N76" s="140"/>
      <c r="O76" s="135"/>
    </row>
    <row r="77" spans="1:15" s="23" customFormat="1" ht="25.5">
      <c r="A77" s="125" t="s">
        <v>50</v>
      </c>
      <c r="B77" s="125" t="s">
        <v>76</v>
      </c>
      <c r="C77" s="125">
        <v>7</v>
      </c>
      <c r="D77" s="166" t="s">
        <v>261</v>
      </c>
      <c r="E77" s="126" t="s">
        <v>235</v>
      </c>
      <c r="F77" s="127"/>
      <c r="G77" s="127"/>
      <c r="H77" s="127"/>
      <c r="I77" s="132">
        <v>0</v>
      </c>
      <c r="J77" s="127">
        <v>60</v>
      </c>
      <c r="K77" s="127">
        <v>60</v>
      </c>
      <c r="L77" s="127">
        <v>4</v>
      </c>
      <c r="M77" s="127" t="s">
        <v>13</v>
      </c>
      <c r="N77" s="140"/>
      <c r="O77" s="136"/>
    </row>
    <row r="78" spans="1:15" s="23" customFormat="1" ht="12.75">
      <c r="A78" s="125" t="s">
        <v>50</v>
      </c>
      <c r="B78" s="125" t="s">
        <v>76</v>
      </c>
      <c r="C78" s="125">
        <v>8</v>
      </c>
      <c r="D78" s="166" t="s">
        <v>262</v>
      </c>
      <c r="E78" s="126" t="s">
        <v>232</v>
      </c>
      <c r="F78" s="127"/>
      <c r="G78" s="127"/>
      <c r="H78" s="127"/>
      <c r="I78" s="132">
        <v>0</v>
      </c>
      <c r="J78" s="127">
        <v>120</v>
      </c>
      <c r="K78" s="127">
        <f>SUM(I78:J78)</f>
        <v>120</v>
      </c>
      <c r="L78" s="127">
        <v>12</v>
      </c>
      <c r="M78" s="127" t="s">
        <v>13</v>
      </c>
      <c r="N78" s="140"/>
      <c r="O78" s="136"/>
    </row>
    <row r="79" spans="1:15" s="23" customFormat="1" ht="12.75">
      <c r="A79" s="125" t="s">
        <v>50</v>
      </c>
      <c r="B79" s="141" t="s">
        <v>76</v>
      </c>
      <c r="C79" s="141">
        <v>8</v>
      </c>
      <c r="D79" s="166" t="s">
        <v>193</v>
      </c>
      <c r="E79" s="142" t="s">
        <v>87</v>
      </c>
      <c r="F79" s="127"/>
      <c r="G79" s="127"/>
      <c r="H79" s="127"/>
      <c r="I79" s="132">
        <v>0</v>
      </c>
      <c r="J79" s="128">
        <v>3</v>
      </c>
      <c r="K79" s="128">
        <v>3</v>
      </c>
      <c r="L79" s="128">
        <v>3</v>
      </c>
      <c r="M79" s="128" t="s">
        <v>73</v>
      </c>
      <c r="N79" s="146"/>
      <c r="O79" s="144"/>
    </row>
    <row r="80" spans="1:63" s="57" customFormat="1" ht="12.75">
      <c r="A80" s="33" t="s">
        <v>50</v>
      </c>
      <c r="B80" s="33"/>
      <c r="C80" s="33"/>
      <c r="D80" s="33"/>
      <c r="E80" s="35" t="s">
        <v>159</v>
      </c>
      <c r="F80" s="39"/>
      <c r="G80" s="39"/>
      <c r="H80" s="39"/>
      <c r="I80" s="39"/>
      <c r="J80" s="39"/>
      <c r="K80" s="39"/>
      <c r="L80" s="39">
        <v>41</v>
      </c>
      <c r="M80" s="39"/>
      <c r="N80" s="56"/>
      <c r="O80" s="115"/>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row>
    <row r="81" spans="1:15" s="23" customFormat="1" ht="12.75">
      <c r="A81" s="69" t="s">
        <v>50</v>
      </c>
      <c r="B81" s="69" t="s">
        <v>72</v>
      </c>
      <c r="C81" s="69">
        <v>1</v>
      </c>
      <c r="D81" s="168" t="s">
        <v>194</v>
      </c>
      <c r="E81" s="80" t="s">
        <v>41</v>
      </c>
      <c r="F81" s="169">
        <v>0</v>
      </c>
      <c r="G81" s="169">
        <v>4</v>
      </c>
      <c r="H81" s="169">
        <v>15</v>
      </c>
      <c r="I81" s="169">
        <v>0</v>
      </c>
      <c r="J81" s="169">
        <v>60</v>
      </c>
      <c r="K81" s="169">
        <v>60</v>
      </c>
      <c r="L81" s="169">
        <v>6</v>
      </c>
      <c r="M81" s="169" t="s">
        <v>13</v>
      </c>
      <c r="N81" s="202"/>
      <c r="O81" s="203"/>
    </row>
    <row r="82" spans="1:15" s="23" customFormat="1" ht="12.75">
      <c r="A82" s="170" t="s">
        <v>50</v>
      </c>
      <c r="B82" s="170" t="s">
        <v>72</v>
      </c>
      <c r="C82" s="170">
        <v>2</v>
      </c>
      <c r="D82" s="171" t="s">
        <v>195</v>
      </c>
      <c r="E82" s="172" t="s">
        <v>79</v>
      </c>
      <c r="F82" s="173">
        <v>0</v>
      </c>
      <c r="G82" s="173">
        <v>4</v>
      </c>
      <c r="H82" s="173">
        <v>15</v>
      </c>
      <c r="I82" s="173">
        <v>0</v>
      </c>
      <c r="J82" s="173">
        <v>60</v>
      </c>
      <c r="K82" s="173">
        <v>60</v>
      </c>
      <c r="L82" s="173">
        <v>6</v>
      </c>
      <c r="M82" s="173" t="s">
        <v>13</v>
      </c>
      <c r="N82" s="202"/>
      <c r="O82" s="203"/>
    </row>
    <row r="83" spans="1:15" s="23" customFormat="1" ht="12.75">
      <c r="A83" s="170" t="s">
        <v>50</v>
      </c>
      <c r="B83" s="170" t="s">
        <v>74</v>
      </c>
      <c r="C83" s="170">
        <v>3</v>
      </c>
      <c r="D83" s="171" t="s">
        <v>196</v>
      </c>
      <c r="E83" s="172" t="s">
        <v>81</v>
      </c>
      <c r="F83" s="173">
        <v>0</v>
      </c>
      <c r="G83" s="173">
        <v>4</v>
      </c>
      <c r="H83" s="173">
        <v>15</v>
      </c>
      <c r="I83" s="173">
        <v>0</v>
      </c>
      <c r="J83" s="173">
        <v>60</v>
      </c>
      <c r="K83" s="173">
        <v>60</v>
      </c>
      <c r="L83" s="173">
        <v>6</v>
      </c>
      <c r="M83" s="173" t="s">
        <v>13</v>
      </c>
      <c r="N83" s="202"/>
      <c r="O83" s="203"/>
    </row>
    <row r="84" spans="1:15" s="23" customFormat="1" ht="12.75">
      <c r="A84" s="170" t="s">
        <v>50</v>
      </c>
      <c r="B84" s="170" t="s">
        <v>74</v>
      </c>
      <c r="C84" s="170">
        <v>4</v>
      </c>
      <c r="D84" s="171" t="s">
        <v>197</v>
      </c>
      <c r="E84" s="172" t="s">
        <v>80</v>
      </c>
      <c r="F84" s="173">
        <v>0</v>
      </c>
      <c r="G84" s="173">
        <v>4</v>
      </c>
      <c r="H84" s="173">
        <v>15</v>
      </c>
      <c r="I84" s="173">
        <v>0</v>
      </c>
      <c r="J84" s="173">
        <v>60</v>
      </c>
      <c r="K84" s="173">
        <v>60</v>
      </c>
      <c r="L84" s="173">
        <v>4</v>
      </c>
      <c r="M84" s="173" t="s">
        <v>13</v>
      </c>
      <c r="N84" s="202"/>
      <c r="O84" s="203"/>
    </row>
    <row r="85" spans="1:15" s="23" customFormat="1" ht="12.75">
      <c r="A85" s="170" t="s">
        <v>50</v>
      </c>
      <c r="B85" s="170" t="s">
        <v>74</v>
      </c>
      <c r="C85" s="170">
        <v>4</v>
      </c>
      <c r="D85" s="171" t="s">
        <v>198</v>
      </c>
      <c r="E85" s="174" t="s">
        <v>139</v>
      </c>
      <c r="F85" s="173">
        <v>1</v>
      </c>
      <c r="G85" s="173">
        <v>3</v>
      </c>
      <c r="H85" s="173">
        <v>15</v>
      </c>
      <c r="I85" s="173">
        <v>15</v>
      </c>
      <c r="J85" s="173">
        <v>45</v>
      </c>
      <c r="K85" s="173">
        <v>60</v>
      </c>
      <c r="L85" s="173">
        <v>4</v>
      </c>
      <c r="M85" s="173" t="s">
        <v>73</v>
      </c>
      <c r="N85" s="202"/>
      <c r="O85" s="203"/>
    </row>
    <row r="86" spans="1:15" s="23" customFormat="1" ht="12.75">
      <c r="A86" s="170" t="s">
        <v>50</v>
      </c>
      <c r="B86" s="170" t="s">
        <v>75</v>
      </c>
      <c r="C86" s="170">
        <v>5</v>
      </c>
      <c r="D86" s="171" t="s">
        <v>199</v>
      </c>
      <c r="E86" s="174" t="s">
        <v>140</v>
      </c>
      <c r="F86" s="173">
        <v>0</v>
      </c>
      <c r="G86" s="173">
        <v>2</v>
      </c>
      <c r="H86" s="173">
        <v>15</v>
      </c>
      <c r="I86" s="173">
        <v>0</v>
      </c>
      <c r="J86" s="173">
        <v>30</v>
      </c>
      <c r="K86" s="173">
        <v>30</v>
      </c>
      <c r="L86" s="173">
        <v>2</v>
      </c>
      <c r="M86" s="171" t="s">
        <v>13</v>
      </c>
      <c r="N86" s="202"/>
      <c r="O86" s="203"/>
    </row>
    <row r="87" spans="1:15" s="23" customFormat="1" ht="12.75">
      <c r="A87" s="170" t="s">
        <v>50</v>
      </c>
      <c r="B87" s="170" t="s">
        <v>75</v>
      </c>
      <c r="C87" s="170">
        <v>5</v>
      </c>
      <c r="D87" s="171" t="s">
        <v>200</v>
      </c>
      <c r="E87" s="175" t="s">
        <v>142</v>
      </c>
      <c r="F87" s="173">
        <v>0</v>
      </c>
      <c r="G87" s="173">
        <v>4</v>
      </c>
      <c r="H87" s="173">
        <v>15</v>
      </c>
      <c r="I87" s="173">
        <v>0</v>
      </c>
      <c r="J87" s="173">
        <v>60</v>
      </c>
      <c r="K87" s="173">
        <v>60</v>
      </c>
      <c r="L87" s="173">
        <v>4</v>
      </c>
      <c r="M87" s="173" t="s">
        <v>13</v>
      </c>
      <c r="N87" s="202"/>
      <c r="O87" s="203"/>
    </row>
    <row r="88" spans="1:15" s="23" customFormat="1" ht="12.75">
      <c r="A88" s="170" t="s">
        <v>50</v>
      </c>
      <c r="B88" s="170" t="s">
        <v>75</v>
      </c>
      <c r="C88" s="170">
        <v>5</v>
      </c>
      <c r="D88" s="171" t="s">
        <v>201</v>
      </c>
      <c r="E88" s="172" t="s">
        <v>67</v>
      </c>
      <c r="F88" s="176">
        <v>0</v>
      </c>
      <c r="G88" s="176">
        <v>2</v>
      </c>
      <c r="H88" s="176">
        <v>15</v>
      </c>
      <c r="I88" s="176">
        <v>0</v>
      </c>
      <c r="J88" s="176">
        <v>30</v>
      </c>
      <c r="K88" s="176">
        <v>30</v>
      </c>
      <c r="L88" s="177">
        <v>2</v>
      </c>
      <c r="M88" s="177" t="s">
        <v>13</v>
      </c>
      <c r="N88" s="202"/>
      <c r="O88" s="203"/>
    </row>
    <row r="89" spans="1:15" s="23" customFormat="1" ht="12.75">
      <c r="A89" s="170" t="s">
        <v>50</v>
      </c>
      <c r="B89" s="170" t="s">
        <v>75</v>
      </c>
      <c r="C89" s="170">
        <v>6</v>
      </c>
      <c r="D89" s="171" t="s">
        <v>202</v>
      </c>
      <c r="E89" s="172" t="s">
        <v>141</v>
      </c>
      <c r="F89" s="176">
        <v>0</v>
      </c>
      <c r="G89" s="176">
        <v>2</v>
      </c>
      <c r="H89" s="176">
        <v>15</v>
      </c>
      <c r="I89" s="176">
        <v>0</v>
      </c>
      <c r="J89" s="176">
        <v>30</v>
      </c>
      <c r="K89" s="176">
        <v>30</v>
      </c>
      <c r="L89" s="177">
        <v>2</v>
      </c>
      <c r="M89" s="177" t="s">
        <v>13</v>
      </c>
      <c r="N89" s="202"/>
      <c r="O89" s="203"/>
    </row>
    <row r="90" spans="1:15" s="23" customFormat="1" ht="12.75">
      <c r="A90" s="76" t="s">
        <v>50</v>
      </c>
      <c r="B90" s="76" t="s">
        <v>75</v>
      </c>
      <c r="C90" s="76">
        <v>6</v>
      </c>
      <c r="D90" s="178" t="s">
        <v>203</v>
      </c>
      <c r="E90" s="82" t="s">
        <v>65</v>
      </c>
      <c r="F90" s="78" t="s">
        <v>55</v>
      </c>
      <c r="G90" s="78" t="s">
        <v>55</v>
      </c>
      <c r="H90" s="78" t="s">
        <v>55</v>
      </c>
      <c r="I90" s="78" t="s">
        <v>55</v>
      </c>
      <c r="J90" s="78" t="s">
        <v>55</v>
      </c>
      <c r="K90" s="78" t="s">
        <v>55</v>
      </c>
      <c r="L90" s="179">
        <v>0</v>
      </c>
      <c r="M90" s="179" t="s">
        <v>77</v>
      </c>
      <c r="N90" s="202"/>
      <c r="O90" s="203"/>
    </row>
    <row r="91" spans="1:63" s="98" customFormat="1" ht="12.75">
      <c r="A91" s="33" t="s">
        <v>50</v>
      </c>
      <c r="B91" s="33"/>
      <c r="C91" s="33"/>
      <c r="D91" s="33"/>
      <c r="E91" s="35" t="s">
        <v>89</v>
      </c>
      <c r="F91" s="39">
        <v>1</v>
      </c>
      <c r="G91" s="39">
        <v>29</v>
      </c>
      <c r="H91" s="39" t="s">
        <v>55</v>
      </c>
      <c r="I91" s="39">
        <v>15</v>
      </c>
      <c r="J91" s="39">
        <v>435</v>
      </c>
      <c r="K91" s="39">
        <v>450</v>
      </c>
      <c r="L91" s="39">
        <v>36</v>
      </c>
      <c r="M91" s="39"/>
      <c r="N91" s="56"/>
      <c r="O91" s="115"/>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row>
    <row r="92" spans="1:63" s="98" customFormat="1" ht="12.75">
      <c r="A92" s="212"/>
      <c r="B92" s="212"/>
      <c r="C92" s="212"/>
      <c r="D92" s="107"/>
      <c r="E92" s="35" t="s">
        <v>138</v>
      </c>
      <c r="F92" s="39" t="s">
        <v>55</v>
      </c>
      <c r="G92" s="39" t="s">
        <v>55</v>
      </c>
      <c r="H92" s="39" t="s">
        <v>55</v>
      </c>
      <c r="I92" s="41">
        <f>I69</f>
        <v>870</v>
      </c>
      <c r="J92" s="41">
        <f>J69+120</f>
        <v>1290</v>
      </c>
      <c r="K92" s="41">
        <f>SUM(I92:J92)</f>
        <v>2160</v>
      </c>
      <c r="L92" s="41">
        <f>L69+L70+L71+L80+L91</f>
        <v>240</v>
      </c>
      <c r="M92" s="42"/>
      <c r="N92" s="56"/>
      <c r="O92" s="115"/>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row>
  </sheetData>
  <sheetProtection/>
  <mergeCells count="2">
    <mergeCell ref="A92:C92"/>
    <mergeCell ref="A1:O1"/>
  </mergeCells>
  <printOptions/>
  <pageMargins left="0.25" right="0.25" top="0.75" bottom="0.75" header="0.3" footer="0.3"/>
  <pageSetup horizontalDpi="600" verticalDpi="600" orientation="portrait" paperSize="8" scale="64" r:id="rId2"/>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dimension ref="A1:BE94"/>
  <sheetViews>
    <sheetView zoomScale="90" zoomScaleNormal="90" zoomScaleSheetLayoutView="50" zoomScalePageLayoutView="0" workbookViewId="0" topLeftCell="A1">
      <selection activeCell="A1" sqref="A1:O1"/>
    </sheetView>
  </sheetViews>
  <sheetFormatPr defaultColWidth="9.125" defaultRowHeight="12.75"/>
  <cols>
    <col min="1" max="1" width="5.875" style="3" customWidth="1"/>
    <col min="2" max="2" width="4.75390625" style="3" customWidth="1"/>
    <col min="3" max="3" width="4.125" style="3" customWidth="1"/>
    <col min="4" max="4" width="15.25390625" style="4" bestFit="1" customWidth="1"/>
    <col min="5" max="5" width="64.625" style="2" customWidth="1"/>
    <col min="6" max="6" width="4.375" style="6" customWidth="1"/>
    <col min="7" max="7" width="4.375" style="5" customWidth="1"/>
    <col min="8" max="8" width="4.375" style="7" customWidth="1"/>
    <col min="9" max="9" width="4.375" style="6" customWidth="1"/>
    <col min="10" max="10" width="4.375" style="5" customWidth="1"/>
    <col min="11" max="11" width="4.375" style="7" customWidth="1"/>
    <col min="12" max="12" width="4.375" style="6" customWidth="1"/>
    <col min="13" max="13" width="4.375" style="8" customWidth="1"/>
    <col min="14" max="14" width="15.75390625" style="9" bestFit="1" customWidth="1"/>
    <col min="15" max="15" width="21.125" style="93" customWidth="1"/>
    <col min="16" max="20" width="9.125" style="1" customWidth="1"/>
    <col min="21" max="21" width="10.75390625" style="1" bestFit="1" customWidth="1"/>
    <col min="22" max="16384" width="9.125" style="1" customWidth="1"/>
  </cols>
  <sheetData>
    <row r="1" spans="1:15" ht="93" customHeight="1">
      <c r="A1" s="213" t="s">
        <v>249</v>
      </c>
      <c r="B1" s="204"/>
      <c r="C1" s="204"/>
      <c r="D1" s="204"/>
      <c r="E1" s="204"/>
      <c r="F1" s="204"/>
      <c r="G1" s="204"/>
      <c r="H1" s="204"/>
      <c r="I1" s="204"/>
      <c r="J1" s="204"/>
      <c r="K1" s="204"/>
      <c r="L1" s="204"/>
      <c r="M1" s="204"/>
      <c r="N1" s="204"/>
      <c r="O1" s="214"/>
    </row>
    <row r="2" spans="1:15" s="18" customFormat="1" ht="55.5">
      <c r="A2" s="58" t="s">
        <v>49</v>
      </c>
      <c r="B2" s="59" t="s">
        <v>38</v>
      </c>
      <c r="C2" s="59" t="s">
        <v>51</v>
      </c>
      <c r="D2" s="60" t="s">
        <v>88</v>
      </c>
      <c r="E2" s="61" t="s">
        <v>48</v>
      </c>
      <c r="F2" s="65" t="s">
        <v>58</v>
      </c>
      <c r="G2" s="65" t="s">
        <v>59</v>
      </c>
      <c r="H2" s="65" t="s">
        <v>68</v>
      </c>
      <c r="I2" s="62" t="s">
        <v>60</v>
      </c>
      <c r="J2" s="63" t="s">
        <v>61</v>
      </c>
      <c r="K2" s="64" t="s">
        <v>57</v>
      </c>
      <c r="L2" s="65" t="s">
        <v>39</v>
      </c>
      <c r="M2" s="66" t="s">
        <v>40</v>
      </c>
      <c r="N2" s="86" t="s">
        <v>106</v>
      </c>
      <c r="O2" s="109" t="s">
        <v>86</v>
      </c>
    </row>
    <row r="3" spans="1:15" s="16" customFormat="1" ht="12.75">
      <c r="A3" s="24" t="s">
        <v>50</v>
      </c>
      <c r="B3" s="24" t="s">
        <v>72</v>
      </c>
      <c r="C3" s="24">
        <v>1</v>
      </c>
      <c r="D3" s="24" t="s">
        <v>90</v>
      </c>
      <c r="E3" s="15" t="s">
        <v>146</v>
      </c>
      <c r="F3" s="22">
        <v>2</v>
      </c>
      <c r="G3" s="22">
        <v>0</v>
      </c>
      <c r="H3" s="22">
        <v>15</v>
      </c>
      <c r="I3" s="22">
        <f aca="true" t="shared" si="0" ref="I3:I10">F3*H3</f>
        <v>30</v>
      </c>
      <c r="J3" s="22">
        <f aca="true" t="shared" si="1" ref="J3:J10">G3*H3</f>
        <v>0</v>
      </c>
      <c r="K3" s="22">
        <f aca="true" t="shared" si="2" ref="K3:K10">SUM(I3:J3)</f>
        <v>30</v>
      </c>
      <c r="L3" s="22">
        <v>2</v>
      </c>
      <c r="M3" s="22" t="s">
        <v>73</v>
      </c>
      <c r="N3" s="15"/>
      <c r="O3" s="198"/>
    </row>
    <row r="4" spans="1:15" s="16" customFormat="1" ht="12.75">
      <c r="A4" s="24" t="s">
        <v>50</v>
      </c>
      <c r="B4" s="24" t="s">
        <v>154</v>
      </c>
      <c r="C4" s="24">
        <v>1</v>
      </c>
      <c r="D4" s="24" t="s">
        <v>94</v>
      </c>
      <c r="E4" s="15" t="s">
        <v>95</v>
      </c>
      <c r="F4" s="22">
        <v>2</v>
      </c>
      <c r="G4" s="22">
        <v>0</v>
      </c>
      <c r="H4" s="22">
        <v>15</v>
      </c>
      <c r="I4" s="22">
        <f t="shared" si="0"/>
        <v>30</v>
      </c>
      <c r="J4" s="22">
        <f t="shared" si="1"/>
        <v>0</v>
      </c>
      <c r="K4" s="22">
        <f t="shared" si="2"/>
        <v>30</v>
      </c>
      <c r="L4" s="22">
        <v>2</v>
      </c>
      <c r="M4" s="22" t="s">
        <v>73</v>
      </c>
      <c r="N4" s="196"/>
      <c r="O4" s="197"/>
    </row>
    <row r="5" spans="1:15" s="16" customFormat="1" ht="12.75">
      <c r="A5" s="24" t="s">
        <v>50</v>
      </c>
      <c r="B5" s="24" t="s">
        <v>72</v>
      </c>
      <c r="C5" s="24">
        <v>1</v>
      </c>
      <c r="D5" s="32" t="s">
        <v>165</v>
      </c>
      <c r="E5" s="15" t="s">
        <v>145</v>
      </c>
      <c r="F5" s="22">
        <v>0</v>
      </c>
      <c r="G5" s="22">
        <v>2</v>
      </c>
      <c r="H5" s="22">
        <v>15</v>
      </c>
      <c r="I5" s="22">
        <f t="shared" si="0"/>
        <v>0</v>
      </c>
      <c r="J5" s="22">
        <f t="shared" si="1"/>
        <v>30</v>
      </c>
      <c r="K5" s="22">
        <f t="shared" si="2"/>
        <v>30</v>
      </c>
      <c r="L5" s="22">
        <v>2</v>
      </c>
      <c r="M5" s="22" t="s">
        <v>13</v>
      </c>
      <c r="N5" s="199"/>
      <c r="O5" s="197"/>
    </row>
    <row r="6" spans="1:15" s="16" customFormat="1" ht="12.75">
      <c r="A6" s="24" t="s">
        <v>50</v>
      </c>
      <c r="B6" s="24" t="s">
        <v>75</v>
      </c>
      <c r="C6" s="24">
        <v>6</v>
      </c>
      <c r="D6" s="24" t="s">
        <v>222</v>
      </c>
      <c r="E6" s="15" t="s">
        <v>144</v>
      </c>
      <c r="F6" s="22">
        <v>2</v>
      </c>
      <c r="G6" s="22">
        <v>0</v>
      </c>
      <c r="H6" s="22">
        <v>15</v>
      </c>
      <c r="I6" s="22">
        <f t="shared" si="0"/>
        <v>30</v>
      </c>
      <c r="J6" s="22">
        <f t="shared" si="1"/>
        <v>0</v>
      </c>
      <c r="K6" s="22">
        <f t="shared" si="2"/>
        <v>30</v>
      </c>
      <c r="L6" s="22">
        <v>2</v>
      </c>
      <c r="M6" s="22" t="s">
        <v>13</v>
      </c>
      <c r="N6" s="196"/>
      <c r="O6" s="197"/>
    </row>
    <row r="7" spans="1:15" s="16" customFormat="1" ht="12.75">
      <c r="A7" s="32" t="s">
        <v>50</v>
      </c>
      <c r="B7" s="32" t="s">
        <v>75</v>
      </c>
      <c r="C7" s="32">
        <v>6</v>
      </c>
      <c r="D7" s="32" t="s">
        <v>166</v>
      </c>
      <c r="E7" s="21" t="s">
        <v>162</v>
      </c>
      <c r="F7" s="22">
        <v>2</v>
      </c>
      <c r="G7" s="22">
        <v>0</v>
      </c>
      <c r="H7" s="38">
        <v>15</v>
      </c>
      <c r="I7" s="22">
        <f t="shared" si="0"/>
        <v>30</v>
      </c>
      <c r="J7" s="22">
        <f t="shared" si="1"/>
        <v>0</v>
      </c>
      <c r="K7" s="22">
        <f t="shared" si="2"/>
        <v>30</v>
      </c>
      <c r="L7" s="22">
        <v>2</v>
      </c>
      <c r="M7" s="38" t="s">
        <v>73</v>
      </c>
      <c r="N7" s="196"/>
      <c r="O7" s="197"/>
    </row>
    <row r="8" spans="1:15" s="16" customFormat="1" ht="12.75">
      <c r="A8" s="24" t="s">
        <v>50</v>
      </c>
      <c r="B8" s="24" t="s">
        <v>76</v>
      </c>
      <c r="C8" s="24">
        <v>7</v>
      </c>
      <c r="D8" s="32" t="s">
        <v>164</v>
      </c>
      <c r="E8" s="21" t="s">
        <v>108</v>
      </c>
      <c r="F8" s="22">
        <v>2</v>
      </c>
      <c r="G8" s="22">
        <v>1</v>
      </c>
      <c r="H8" s="22">
        <v>15</v>
      </c>
      <c r="I8" s="22">
        <f t="shared" si="0"/>
        <v>30</v>
      </c>
      <c r="J8" s="22">
        <f t="shared" si="1"/>
        <v>15</v>
      </c>
      <c r="K8" s="22">
        <f t="shared" si="2"/>
        <v>45</v>
      </c>
      <c r="L8" s="22">
        <v>3</v>
      </c>
      <c r="M8" s="22" t="s">
        <v>13</v>
      </c>
      <c r="N8" s="196"/>
      <c r="O8" s="197"/>
    </row>
    <row r="9" spans="1:15" s="16" customFormat="1" ht="12.75">
      <c r="A9" s="24" t="s">
        <v>50</v>
      </c>
      <c r="B9" s="24" t="s">
        <v>76</v>
      </c>
      <c r="C9" s="24">
        <v>7</v>
      </c>
      <c r="D9" s="24" t="s">
        <v>109</v>
      </c>
      <c r="E9" s="15" t="s">
        <v>107</v>
      </c>
      <c r="F9" s="22">
        <v>2</v>
      </c>
      <c r="G9" s="22">
        <v>0</v>
      </c>
      <c r="H9" s="22">
        <v>15</v>
      </c>
      <c r="I9" s="22">
        <f t="shared" si="0"/>
        <v>30</v>
      </c>
      <c r="J9" s="22">
        <f t="shared" si="1"/>
        <v>0</v>
      </c>
      <c r="K9" s="22">
        <f t="shared" si="2"/>
        <v>30</v>
      </c>
      <c r="L9" s="22">
        <v>2</v>
      </c>
      <c r="M9" s="22" t="s">
        <v>73</v>
      </c>
      <c r="N9" s="199"/>
      <c r="O9" s="197"/>
    </row>
    <row r="10" spans="1:15" s="16" customFormat="1" ht="12.75">
      <c r="A10" s="43" t="s">
        <v>50</v>
      </c>
      <c r="B10" s="43" t="s">
        <v>76</v>
      </c>
      <c r="C10" s="43">
        <v>8</v>
      </c>
      <c r="D10" s="43" t="s">
        <v>223</v>
      </c>
      <c r="E10" s="44" t="s">
        <v>110</v>
      </c>
      <c r="F10" s="25">
        <v>2</v>
      </c>
      <c r="G10" s="25">
        <v>0</v>
      </c>
      <c r="H10" s="25">
        <v>15</v>
      </c>
      <c r="I10" s="25">
        <f t="shared" si="0"/>
        <v>30</v>
      </c>
      <c r="J10" s="25">
        <f t="shared" si="1"/>
        <v>0</v>
      </c>
      <c r="K10" s="25">
        <f t="shared" si="2"/>
        <v>30</v>
      </c>
      <c r="L10" s="25">
        <v>2</v>
      </c>
      <c r="M10" s="25" t="s">
        <v>73</v>
      </c>
      <c r="N10" s="199"/>
      <c r="O10" s="197"/>
    </row>
    <row r="11" spans="1:57" s="10" customFormat="1" ht="12.75">
      <c r="A11" s="33" t="s">
        <v>50</v>
      </c>
      <c r="B11" s="33"/>
      <c r="C11" s="33"/>
      <c r="D11" s="33"/>
      <c r="E11" s="34" t="s">
        <v>225</v>
      </c>
      <c r="F11" s="39">
        <f>SUM(F3:F10)</f>
        <v>14</v>
      </c>
      <c r="G11" s="39">
        <f>SUM(G3:G10)</f>
        <v>3</v>
      </c>
      <c r="H11" s="39" t="s">
        <v>55</v>
      </c>
      <c r="I11" s="39">
        <f>SUM(I3:I10)</f>
        <v>210</v>
      </c>
      <c r="J11" s="39">
        <f>SUM(J3:J10)</f>
        <v>45</v>
      </c>
      <c r="K11" s="39">
        <f>SUM(K3:K10)</f>
        <v>255</v>
      </c>
      <c r="L11" s="39">
        <f>SUM(L3:L10)</f>
        <v>17</v>
      </c>
      <c r="M11" s="39"/>
      <c r="N11" s="28"/>
      <c r="O11" s="112"/>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row>
    <row r="12" spans="1:15" s="16" customFormat="1" ht="12.75">
      <c r="A12" s="45" t="s">
        <v>50</v>
      </c>
      <c r="B12" s="45" t="s">
        <v>72</v>
      </c>
      <c r="C12" s="45">
        <v>1</v>
      </c>
      <c r="D12" s="45" t="s">
        <v>99</v>
      </c>
      <c r="E12" s="46" t="s">
        <v>96</v>
      </c>
      <c r="F12" s="47">
        <v>1</v>
      </c>
      <c r="G12" s="47">
        <v>1</v>
      </c>
      <c r="H12" s="47">
        <v>15</v>
      </c>
      <c r="I12" s="47">
        <f>F12*H12</f>
        <v>15</v>
      </c>
      <c r="J12" s="47">
        <f>G12*H12</f>
        <v>15</v>
      </c>
      <c r="K12" s="47">
        <f>SUM(I12:J12)</f>
        <v>30</v>
      </c>
      <c r="L12" s="47">
        <v>2</v>
      </c>
      <c r="M12" s="47" t="s">
        <v>73</v>
      </c>
      <c r="N12" s="196"/>
      <c r="O12" s="197"/>
    </row>
    <row r="13" spans="1:15" s="16" customFormat="1" ht="25.5">
      <c r="A13" s="24" t="s">
        <v>50</v>
      </c>
      <c r="B13" s="24" t="s">
        <v>72</v>
      </c>
      <c r="C13" s="24">
        <v>2</v>
      </c>
      <c r="D13" s="24" t="s">
        <v>97</v>
      </c>
      <c r="E13" s="15" t="s">
        <v>98</v>
      </c>
      <c r="F13" s="22">
        <v>2</v>
      </c>
      <c r="G13" s="22">
        <v>1</v>
      </c>
      <c r="H13" s="22">
        <v>15</v>
      </c>
      <c r="I13" s="22">
        <f>F13*H13</f>
        <v>30</v>
      </c>
      <c r="J13" s="22">
        <f>G13*H13</f>
        <v>15</v>
      </c>
      <c r="K13" s="22">
        <f>SUM(I13:J13)</f>
        <v>45</v>
      </c>
      <c r="L13" s="22">
        <v>3</v>
      </c>
      <c r="M13" s="22" t="s">
        <v>73</v>
      </c>
      <c r="N13" s="24" t="s">
        <v>99</v>
      </c>
      <c r="O13" s="11" t="s">
        <v>96</v>
      </c>
    </row>
    <row r="14" spans="1:15" s="16" customFormat="1" ht="25.5">
      <c r="A14" s="24" t="s">
        <v>50</v>
      </c>
      <c r="B14" s="24" t="s">
        <v>74</v>
      </c>
      <c r="C14" s="24">
        <v>3</v>
      </c>
      <c r="D14" s="24" t="s">
        <v>82</v>
      </c>
      <c r="E14" s="15" t="s">
        <v>71</v>
      </c>
      <c r="F14" s="22">
        <v>2</v>
      </c>
      <c r="G14" s="22">
        <v>1</v>
      </c>
      <c r="H14" s="22">
        <v>15</v>
      </c>
      <c r="I14" s="22">
        <f>F14*H14</f>
        <v>30</v>
      </c>
      <c r="J14" s="22">
        <f>G14*H14</f>
        <v>15</v>
      </c>
      <c r="K14" s="22">
        <f>SUM(I14:J14)</f>
        <v>45</v>
      </c>
      <c r="L14" s="22">
        <v>3</v>
      </c>
      <c r="M14" s="22" t="s">
        <v>73</v>
      </c>
      <c r="N14" s="24" t="s">
        <v>99</v>
      </c>
      <c r="O14" s="11" t="s">
        <v>96</v>
      </c>
    </row>
    <row r="15" spans="1:15" s="16" customFormat="1" ht="25.5">
      <c r="A15" s="24" t="s">
        <v>50</v>
      </c>
      <c r="B15" s="24" t="s">
        <v>74</v>
      </c>
      <c r="C15" s="24">
        <v>4</v>
      </c>
      <c r="D15" s="24" t="s">
        <v>83</v>
      </c>
      <c r="E15" s="15" t="s">
        <v>149</v>
      </c>
      <c r="F15" s="22">
        <v>0</v>
      </c>
      <c r="G15" s="22">
        <v>2</v>
      </c>
      <c r="H15" s="22">
        <v>15</v>
      </c>
      <c r="I15" s="22">
        <f>F15*H15</f>
        <v>0</v>
      </c>
      <c r="J15" s="22">
        <f>G15*H15</f>
        <v>30</v>
      </c>
      <c r="K15" s="22">
        <f>SUM(I15:J15)</f>
        <v>30</v>
      </c>
      <c r="L15" s="22">
        <v>2</v>
      </c>
      <c r="M15" s="22" t="s">
        <v>13</v>
      </c>
      <c r="N15" s="24" t="s">
        <v>97</v>
      </c>
      <c r="O15" s="11" t="s">
        <v>98</v>
      </c>
    </row>
    <row r="16" spans="1:15" s="16" customFormat="1" ht="12.75">
      <c r="A16" s="43" t="s">
        <v>50</v>
      </c>
      <c r="B16" s="43" t="s">
        <v>75</v>
      </c>
      <c r="C16" s="43">
        <v>5</v>
      </c>
      <c r="D16" s="43" t="s">
        <v>100</v>
      </c>
      <c r="E16" s="49" t="s">
        <v>150</v>
      </c>
      <c r="F16" s="25">
        <v>0</v>
      </c>
      <c r="G16" s="25">
        <v>2</v>
      </c>
      <c r="H16" s="25">
        <v>15</v>
      </c>
      <c r="I16" s="25">
        <f>F16*H16</f>
        <v>0</v>
      </c>
      <c r="J16" s="25">
        <f>G16*H16</f>
        <v>30</v>
      </c>
      <c r="K16" s="25">
        <f>SUM(I16:J16)</f>
        <v>30</v>
      </c>
      <c r="L16" s="25">
        <v>2</v>
      </c>
      <c r="M16" s="25" t="s">
        <v>13</v>
      </c>
      <c r="N16" s="24"/>
      <c r="O16" s="11"/>
    </row>
    <row r="17" spans="1:57" s="10" customFormat="1" ht="12.75">
      <c r="A17" s="33" t="s">
        <v>50</v>
      </c>
      <c r="B17" s="33"/>
      <c r="C17" s="33"/>
      <c r="D17" s="33"/>
      <c r="E17" s="35" t="s">
        <v>101</v>
      </c>
      <c r="F17" s="39">
        <f>SUM(F12:F16)</f>
        <v>5</v>
      </c>
      <c r="G17" s="39">
        <f>SUM(G12:G16)</f>
        <v>7</v>
      </c>
      <c r="H17" s="39" t="s">
        <v>55</v>
      </c>
      <c r="I17" s="39">
        <f>SUM(I12:I16)</f>
        <v>75</v>
      </c>
      <c r="J17" s="39">
        <f>SUM(J12:J16)</f>
        <v>105</v>
      </c>
      <c r="K17" s="39">
        <f>SUM(K12:K16)</f>
        <v>180</v>
      </c>
      <c r="L17" s="39">
        <f>SUM(L12:L16)</f>
        <v>12</v>
      </c>
      <c r="M17" s="39"/>
      <c r="N17" s="28"/>
      <c r="O17" s="11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row>
    <row r="18" spans="1:15" s="16" customFormat="1" ht="12.75">
      <c r="A18" s="45" t="s">
        <v>50</v>
      </c>
      <c r="B18" s="45" t="s">
        <v>72</v>
      </c>
      <c r="C18" s="45">
        <v>1</v>
      </c>
      <c r="D18" s="45" t="s">
        <v>102</v>
      </c>
      <c r="E18" s="46" t="s">
        <v>103</v>
      </c>
      <c r="F18" s="47">
        <v>1</v>
      </c>
      <c r="G18" s="47">
        <v>1</v>
      </c>
      <c r="H18" s="47">
        <v>15</v>
      </c>
      <c r="I18" s="47">
        <v>15</v>
      </c>
      <c r="J18" s="47">
        <v>15</v>
      </c>
      <c r="K18" s="47">
        <f aca="true" t="shared" si="3" ref="K18:K25">SUM(I18:J18)</f>
        <v>30</v>
      </c>
      <c r="L18" s="47">
        <v>2</v>
      </c>
      <c r="M18" s="47" t="s">
        <v>73</v>
      </c>
      <c r="N18" s="196"/>
      <c r="O18" s="197"/>
    </row>
    <row r="19" spans="1:15" s="16" customFormat="1" ht="25.5">
      <c r="A19" s="24" t="s">
        <v>50</v>
      </c>
      <c r="B19" s="24" t="s">
        <v>72</v>
      </c>
      <c r="C19" s="24">
        <v>2</v>
      </c>
      <c r="D19" s="24" t="s">
        <v>217</v>
      </c>
      <c r="E19" s="11" t="s">
        <v>216</v>
      </c>
      <c r="F19" s="22">
        <v>1</v>
      </c>
      <c r="G19" s="22">
        <v>1</v>
      </c>
      <c r="H19" s="22">
        <v>15</v>
      </c>
      <c r="I19" s="22">
        <f aca="true" t="shared" si="4" ref="I19:I25">F19*H19</f>
        <v>15</v>
      </c>
      <c r="J19" s="22">
        <f aca="true" t="shared" si="5" ref="J19:J25">G19*H19</f>
        <v>15</v>
      </c>
      <c r="K19" s="22">
        <f t="shared" si="3"/>
        <v>30</v>
      </c>
      <c r="L19" s="22">
        <v>2</v>
      </c>
      <c r="M19" s="24" t="s">
        <v>73</v>
      </c>
      <c r="N19" s="24" t="s">
        <v>102</v>
      </c>
      <c r="O19" s="11" t="s">
        <v>103</v>
      </c>
    </row>
    <row r="20" spans="1:15" s="16" customFormat="1" ht="25.5">
      <c r="A20" s="24" t="s">
        <v>50</v>
      </c>
      <c r="B20" s="24" t="s">
        <v>72</v>
      </c>
      <c r="C20" s="24">
        <v>2</v>
      </c>
      <c r="D20" s="24" t="s">
        <v>218</v>
      </c>
      <c r="E20" s="11" t="s">
        <v>157</v>
      </c>
      <c r="F20" s="22">
        <v>2</v>
      </c>
      <c r="G20" s="22">
        <v>0</v>
      </c>
      <c r="H20" s="22">
        <v>15</v>
      </c>
      <c r="I20" s="22">
        <f t="shared" si="4"/>
        <v>30</v>
      </c>
      <c r="J20" s="22">
        <f t="shared" si="5"/>
        <v>0</v>
      </c>
      <c r="K20" s="22">
        <f t="shared" si="3"/>
        <v>30</v>
      </c>
      <c r="L20" s="22">
        <v>2</v>
      </c>
      <c r="M20" s="22" t="s">
        <v>73</v>
      </c>
      <c r="N20" s="24" t="s">
        <v>102</v>
      </c>
      <c r="O20" s="11" t="s">
        <v>103</v>
      </c>
    </row>
    <row r="21" spans="1:15" s="16" customFormat="1" ht="63.75">
      <c r="A21" s="24" t="s">
        <v>50</v>
      </c>
      <c r="B21" s="24" t="s">
        <v>74</v>
      </c>
      <c r="C21" s="24">
        <v>3</v>
      </c>
      <c r="D21" s="24" t="s">
        <v>221</v>
      </c>
      <c r="E21" s="15" t="s">
        <v>70</v>
      </c>
      <c r="F21" s="22">
        <v>1</v>
      </c>
      <c r="G21" s="22">
        <v>1</v>
      </c>
      <c r="H21" s="22">
        <v>15</v>
      </c>
      <c r="I21" s="22">
        <f t="shared" si="4"/>
        <v>15</v>
      </c>
      <c r="J21" s="22">
        <f t="shared" si="5"/>
        <v>15</v>
      </c>
      <c r="K21" s="22">
        <f t="shared" si="3"/>
        <v>30</v>
      </c>
      <c r="L21" s="22">
        <v>2</v>
      </c>
      <c r="M21" s="15" t="s">
        <v>13</v>
      </c>
      <c r="N21" s="24" t="s">
        <v>218</v>
      </c>
      <c r="O21" s="11" t="s">
        <v>219</v>
      </c>
    </row>
    <row r="22" spans="1:15" s="16" customFormat="1" ht="12.75">
      <c r="A22" s="24" t="s">
        <v>50</v>
      </c>
      <c r="B22" s="24" t="s">
        <v>74</v>
      </c>
      <c r="C22" s="24">
        <v>4</v>
      </c>
      <c r="D22" s="24" t="s">
        <v>224</v>
      </c>
      <c r="E22" s="15" t="s">
        <v>69</v>
      </c>
      <c r="F22" s="22">
        <v>2</v>
      </c>
      <c r="G22" s="22">
        <v>0</v>
      </c>
      <c r="H22" s="22">
        <v>15</v>
      </c>
      <c r="I22" s="22">
        <f t="shared" si="4"/>
        <v>30</v>
      </c>
      <c r="J22" s="22">
        <f t="shared" si="5"/>
        <v>0</v>
      </c>
      <c r="K22" s="22">
        <f t="shared" si="3"/>
        <v>30</v>
      </c>
      <c r="L22" s="22">
        <v>2</v>
      </c>
      <c r="M22" s="22" t="s">
        <v>73</v>
      </c>
      <c r="N22" s="24" t="s">
        <v>84</v>
      </c>
      <c r="O22" s="11" t="s">
        <v>70</v>
      </c>
    </row>
    <row r="23" spans="1:15" s="16" customFormat="1" ht="12.75">
      <c r="A23" s="24" t="s">
        <v>50</v>
      </c>
      <c r="B23" s="24" t="s">
        <v>75</v>
      </c>
      <c r="C23" s="24">
        <v>5</v>
      </c>
      <c r="D23" s="32" t="s">
        <v>167</v>
      </c>
      <c r="E23" s="21" t="s">
        <v>163</v>
      </c>
      <c r="F23" s="22">
        <v>2</v>
      </c>
      <c r="G23" s="22">
        <v>0</v>
      </c>
      <c r="H23" s="22">
        <v>15</v>
      </c>
      <c r="I23" s="22">
        <f t="shared" si="4"/>
        <v>30</v>
      </c>
      <c r="J23" s="22">
        <f t="shared" si="5"/>
        <v>0</v>
      </c>
      <c r="K23" s="22">
        <f t="shared" si="3"/>
        <v>30</v>
      </c>
      <c r="L23" s="22">
        <v>2</v>
      </c>
      <c r="M23" s="22" t="s">
        <v>73</v>
      </c>
      <c r="N23" s="196"/>
      <c r="O23" s="197"/>
    </row>
    <row r="24" spans="1:15" s="16" customFormat="1" ht="12.75">
      <c r="A24" s="32" t="s">
        <v>50</v>
      </c>
      <c r="B24" s="32" t="s">
        <v>75</v>
      </c>
      <c r="C24" s="32">
        <v>5</v>
      </c>
      <c r="D24" s="32" t="s">
        <v>168</v>
      </c>
      <c r="E24" s="15" t="s">
        <v>147</v>
      </c>
      <c r="F24" s="22">
        <v>0</v>
      </c>
      <c r="G24" s="22">
        <v>2</v>
      </c>
      <c r="H24" s="22">
        <v>15</v>
      </c>
      <c r="I24" s="22">
        <f t="shared" si="4"/>
        <v>0</v>
      </c>
      <c r="J24" s="22">
        <f t="shared" si="5"/>
        <v>30</v>
      </c>
      <c r="K24" s="22">
        <f t="shared" si="3"/>
        <v>30</v>
      </c>
      <c r="L24" s="22">
        <v>2</v>
      </c>
      <c r="M24" s="22" t="s">
        <v>13</v>
      </c>
      <c r="N24" s="24" t="s">
        <v>85</v>
      </c>
      <c r="O24" s="11" t="s">
        <v>69</v>
      </c>
    </row>
    <row r="25" spans="1:15" s="16" customFormat="1" ht="25.5">
      <c r="A25" s="43" t="s">
        <v>50</v>
      </c>
      <c r="B25" s="43" t="s">
        <v>75</v>
      </c>
      <c r="C25" s="43">
        <v>6</v>
      </c>
      <c r="D25" s="52" t="s">
        <v>169</v>
      </c>
      <c r="E25" s="44" t="s">
        <v>148</v>
      </c>
      <c r="F25" s="25">
        <v>1</v>
      </c>
      <c r="G25" s="25">
        <v>1</v>
      </c>
      <c r="H25" s="25">
        <v>15</v>
      </c>
      <c r="I25" s="25">
        <f t="shared" si="4"/>
        <v>15</v>
      </c>
      <c r="J25" s="25">
        <f t="shared" si="5"/>
        <v>15</v>
      </c>
      <c r="K25" s="25">
        <f t="shared" si="3"/>
        <v>30</v>
      </c>
      <c r="L25" s="25">
        <v>2</v>
      </c>
      <c r="M25" s="25" t="s">
        <v>73</v>
      </c>
      <c r="N25" s="32" t="s">
        <v>168</v>
      </c>
      <c r="O25" s="11" t="s">
        <v>147</v>
      </c>
    </row>
    <row r="26" spans="1:57" s="10" customFormat="1" ht="12.75">
      <c r="A26" s="33" t="s">
        <v>50</v>
      </c>
      <c r="B26" s="33"/>
      <c r="C26" s="33"/>
      <c r="D26" s="33"/>
      <c r="E26" s="35" t="s">
        <v>104</v>
      </c>
      <c r="F26" s="39">
        <f aca="true" t="shared" si="6" ref="F26:L26">SUM(F18:F25)</f>
        <v>10</v>
      </c>
      <c r="G26" s="39">
        <f t="shared" si="6"/>
        <v>6</v>
      </c>
      <c r="H26" s="39" t="s">
        <v>55</v>
      </c>
      <c r="I26" s="39">
        <f t="shared" si="6"/>
        <v>150</v>
      </c>
      <c r="J26" s="39">
        <f t="shared" si="6"/>
        <v>90</v>
      </c>
      <c r="K26" s="39">
        <f t="shared" si="6"/>
        <v>240</v>
      </c>
      <c r="L26" s="39">
        <f t="shared" si="6"/>
        <v>16</v>
      </c>
      <c r="M26" s="39"/>
      <c r="N26" s="28"/>
      <c r="O26" s="112"/>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row>
    <row r="27" spans="1:15" s="16" customFormat="1" ht="12.75">
      <c r="A27" s="50" t="s">
        <v>50</v>
      </c>
      <c r="B27" s="50" t="s">
        <v>72</v>
      </c>
      <c r="C27" s="50">
        <v>1</v>
      </c>
      <c r="D27" s="189" t="s">
        <v>269</v>
      </c>
      <c r="E27" s="51" t="s">
        <v>121</v>
      </c>
      <c r="F27" s="53">
        <v>0</v>
      </c>
      <c r="G27" s="53">
        <v>2</v>
      </c>
      <c r="H27" s="53">
        <v>15</v>
      </c>
      <c r="I27" s="53">
        <f>F27*H27</f>
        <v>0</v>
      </c>
      <c r="J27" s="53">
        <f>G27*H27</f>
        <v>30</v>
      </c>
      <c r="K27" s="53">
        <f>SUM(I27:J27)</f>
        <v>30</v>
      </c>
      <c r="L27" s="53">
        <v>2</v>
      </c>
      <c r="M27" s="53" t="s">
        <v>13</v>
      </c>
      <c r="N27" s="196"/>
      <c r="O27" s="197"/>
    </row>
    <row r="28" spans="1:15" s="16" customFormat="1" ht="12.75">
      <c r="A28" s="52" t="s">
        <v>50</v>
      </c>
      <c r="B28" s="43" t="s">
        <v>72</v>
      </c>
      <c r="C28" s="43">
        <v>2</v>
      </c>
      <c r="D28" s="186" t="s">
        <v>268</v>
      </c>
      <c r="E28" s="44" t="s">
        <v>122</v>
      </c>
      <c r="F28" s="27">
        <v>0</v>
      </c>
      <c r="G28" s="27">
        <v>2</v>
      </c>
      <c r="H28" s="27">
        <v>15</v>
      </c>
      <c r="I28" s="27">
        <f>F28*H28</f>
        <v>0</v>
      </c>
      <c r="J28" s="27">
        <f>G28*H28</f>
        <v>30</v>
      </c>
      <c r="K28" s="27">
        <f>SUM(I28:J28)</f>
        <v>30</v>
      </c>
      <c r="L28" s="27">
        <v>2</v>
      </c>
      <c r="M28" s="27" t="s">
        <v>13</v>
      </c>
      <c r="N28" s="186" t="s">
        <v>269</v>
      </c>
      <c r="O28" s="197" t="s">
        <v>121</v>
      </c>
    </row>
    <row r="29" spans="1:57" s="10" customFormat="1" ht="12.75">
      <c r="A29" s="33" t="s">
        <v>50</v>
      </c>
      <c r="B29" s="33"/>
      <c r="C29" s="33"/>
      <c r="D29" s="33"/>
      <c r="E29" s="35" t="s">
        <v>105</v>
      </c>
      <c r="F29" s="39">
        <f aca="true" t="shared" si="7" ref="F29:L29">SUM(F27:F28)</f>
        <v>0</v>
      </c>
      <c r="G29" s="39">
        <f t="shared" si="7"/>
        <v>4</v>
      </c>
      <c r="H29" s="39" t="s">
        <v>55</v>
      </c>
      <c r="I29" s="39">
        <f t="shared" si="7"/>
        <v>0</v>
      </c>
      <c r="J29" s="39">
        <f t="shared" si="7"/>
        <v>60</v>
      </c>
      <c r="K29" s="39">
        <f t="shared" si="7"/>
        <v>60</v>
      </c>
      <c r="L29" s="39">
        <f t="shared" si="7"/>
        <v>4</v>
      </c>
      <c r="M29" s="39"/>
      <c r="N29" s="28"/>
      <c r="O29" s="112"/>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row>
    <row r="30" spans="1:15" s="16" customFormat="1" ht="12.75">
      <c r="A30" s="45" t="s">
        <v>50</v>
      </c>
      <c r="B30" s="45" t="s">
        <v>72</v>
      </c>
      <c r="C30" s="45">
        <v>1</v>
      </c>
      <c r="D30" s="50" t="s">
        <v>172</v>
      </c>
      <c r="E30" s="46" t="s">
        <v>129</v>
      </c>
      <c r="F30" s="47">
        <v>0</v>
      </c>
      <c r="G30" s="47">
        <v>2</v>
      </c>
      <c r="H30" s="47">
        <v>15</v>
      </c>
      <c r="I30" s="47">
        <f aca="true" t="shared" si="8" ref="I30:I37">F30*H30</f>
        <v>0</v>
      </c>
      <c r="J30" s="47">
        <f aca="true" t="shared" si="9" ref="J30:J37">G30*H30</f>
        <v>30</v>
      </c>
      <c r="K30" s="47">
        <f aca="true" t="shared" si="10" ref="K30:K37">SUM(I30:J30)</f>
        <v>30</v>
      </c>
      <c r="L30" s="47">
        <v>2</v>
      </c>
      <c r="M30" s="47" t="s">
        <v>13</v>
      </c>
      <c r="N30" s="196"/>
      <c r="O30" s="197"/>
    </row>
    <row r="31" spans="1:15" s="16" customFormat="1" ht="12.75">
      <c r="A31" s="24" t="s">
        <v>50</v>
      </c>
      <c r="B31" s="24" t="s">
        <v>72</v>
      </c>
      <c r="C31" s="24">
        <v>2</v>
      </c>
      <c r="D31" s="32" t="s">
        <v>170</v>
      </c>
      <c r="E31" s="15" t="s">
        <v>11</v>
      </c>
      <c r="F31" s="22">
        <v>2</v>
      </c>
      <c r="G31" s="22">
        <v>2</v>
      </c>
      <c r="H31" s="22">
        <v>15</v>
      </c>
      <c r="I31" s="22">
        <f t="shared" si="8"/>
        <v>30</v>
      </c>
      <c r="J31" s="22">
        <f t="shared" si="9"/>
        <v>30</v>
      </c>
      <c r="K31" s="22">
        <f t="shared" si="10"/>
        <v>60</v>
      </c>
      <c r="L31" s="22">
        <v>4</v>
      </c>
      <c r="M31" s="22" t="s">
        <v>73</v>
      </c>
      <c r="N31" s="196"/>
      <c r="O31" s="197"/>
    </row>
    <row r="32" spans="1:15" s="16" customFormat="1" ht="25.5">
      <c r="A32" s="24" t="s">
        <v>50</v>
      </c>
      <c r="B32" s="24" t="s">
        <v>72</v>
      </c>
      <c r="C32" s="24">
        <v>2</v>
      </c>
      <c r="D32" s="32" t="s">
        <v>173</v>
      </c>
      <c r="E32" s="15" t="s">
        <v>130</v>
      </c>
      <c r="F32" s="22">
        <v>0</v>
      </c>
      <c r="G32" s="22">
        <v>2</v>
      </c>
      <c r="H32" s="22">
        <v>15</v>
      </c>
      <c r="I32" s="22">
        <f t="shared" si="8"/>
        <v>0</v>
      </c>
      <c r="J32" s="22">
        <f t="shared" si="9"/>
        <v>30</v>
      </c>
      <c r="K32" s="22">
        <f t="shared" si="10"/>
        <v>30</v>
      </c>
      <c r="L32" s="22">
        <v>2</v>
      </c>
      <c r="M32" s="22" t="s">
        <v>13</v>
      </c>
      <c r="N32" s="32" t="s">
        <v>172</v>
      </c>
      <c r="O32" s="11" t="s">
        <v>129</v>
      </c>
    </row>
    <row r="33" spans="1:15" s="16" customFormat="1" ht="12.75">
      <c r="A33" s="24" t="s">
        <v>50</v>
      </c>
      <c r="B33" s="24" t="s">
        <v>74</v>
      </c>
      <c r="C33" s="24">
        <v>3</v>
      </c>
      <c r="D33" s="32" t="s">
        <v>171</v>
      </c>
      <c r="E33" s="15" t="s">
        <v>12</v>
      </c>
      <c r="F33" s="22">
        <v>2</v>
      </c>
      <c r="G33" s="22">
        <v>2</v>
      </c>
      <c r="H33" s="22">
        <v>15</v>
      </c>
      <c r="I33" s="22">
        <f t="shared" si="8"/>
        <v>30</v>
      </c>
      <c r="J33" s="22">
        <f t="shared" si="9"/>
        <v>30</v>
      </c>
      <c r="K33" s="22">
        <f t="shared" si="10"/>
        <v>60</v>
      </c>
      <c r="L33" s="22">
        <v>4</v>
      </c>
      <c r="M33" s="22" t="s">
        <v>73</v>
      </c>
      <c r="N33" s="32" t="s">
        <v>170</v>
      </c>
      <c r="O33" s="11" t="s">
        <v>11</v>
      </c>
    </row>
    <row r="34" spans="1:15" s="16" customFormat="1" ht="12.75">
      <c r="A34" s="24" t="s">
        <v>50</v>
      </c>
      <c r="B34" s="24" t="s">
        <v>74</v>
      </c>
      <c r="C34" s="24">
        <v>3</v>
      </c>
      <c r="D34" s="32" t="s">
        <v>174</v>
      </c>
      <c r="E34" s="15" t="s">
        <v>116</v>
      </c>
      <c r="F34" s="22">
        <v>1</v>
      </c>
      <c r="G34" s="22">
        <v>2</v>
      </c>
      <c r="H34" s="22">
        <v>15</v>
      </c>
      <c r="I34" s="22">
        <f t="shared" si="8"/>
        <v>15</v>
      </c>
      <c r="J34" s="22">
        <f t="shared" si="9"/>
        <v>30</v>
      </c>
      <c r="K34" s="22">
        <f t="shared" si="10"/>
        <v>45</v>
      </c>
      <c r="L34" s="22">
        <v>3</v>
      </c>
      <c r="M34" s="22" t="s">
        <v>13</v>
      </c>
      <c r="N34" s="196"/>
      <c r="O34" s="197"/>
    </row>
    <row r="35" spans="1:15" s="16" customFormat="1" ht="25.5">
      <c r="A35" s="24" t="s">
        <v>50</v>
      </c>
      <c r="B35" s="24" t="s">
        <v>74</v>
      </c>
      <c r="C35" s="24">
        <v>4</v>
      </c>
      <c r="D35" s="32" t="s">
        <v>175</v>
      </c>
      <c r="E35" s="15" t="s">
        <v>117</v>
      </c>
      <c r="F35" s="22">
        <v>1</v>
      </c>
      <c r="G35" s="22">
        <v>2</v>
      </c>
      <c r="H35" s="22">
        <v>15</v>
      </c>
      <c r="I35" s="22">
        <f t="shared" si="8"/>
        <v>15</v>
      </c>
      <c r="J35" s="22">
        <f t="shared" si="9"/>
        <v>30</v>
      </c>
      <c r="K35" s="22">
        <f t="shared" si="10"/>
        <v>45</v>
      </c>
      <c r="L35" s="22">
        <v>3</v>
      </c>
      <c r="M35" s="22" t="s">
        <v>73</v>
      </c>
      <c r="N35" s="32" t="s">
        <v>174</v>
      </c>
      <c r="O35" s="11" t="s">
        <v>116</v>
      </c>
    </row>
    <row r="36" spans="1:15" s="16" customFormat="1" ht="12.75">
      <c r="A36" s="24" t="s">
        <v>50</v>
      </c>
      <c r="B36" s="24" t="s">
        <v>75</v>
      </c>
      <c r="C36" s="24">
        <v>6</v>
      </c>
      <c r="D36" s="32" t="s">
        <v>176</v>
      </c>
      <c r="E36" s="15" t="s">
        <v>123</v>
      </c>
      <c r="F36" s="22">
        <v>1</v>
      </c>
      <c r="G36" s="22">
        <v>2</v>
      </c>
      <c r="H36" s="22">
        <v>15</v>
      </c>
      <c r="I36" s="22">
        <f t="shared" si="8"/>
        <v>15</v>
      </c>
      <c r="J36" s="22">
        <f t="shared" si="9"/>
        <v>30</v>
      </c>
      <c r="K36" s="22">
        <f t="shared" si="10"/>
        <v>45</v>
      </c>
      <c r="L36" s="22">
        <v>3</v>
      </c>
      <c r="M36" s="22" t="s">
        <v>13</v>
      </c>
      <c r="N36" s="15"/>
      <c r="O36" s="197"/>
    </row>
    <row r="37" spans="1:15" s="16" customFormat="1" ht="12.75">
      <c r="A37" s="43" t="s">
        <v>50</v>
      </c>
      <c r="B37" s="43" t="s">
        <v>76</v>
      </c>
      <c r="C37" s="43">
        <v>7</v>
      </c>
      <c r="D37" s="52" t="s">
        <v>177</v>
      </c>
      <c r="E37" s="49" t="s">
        <v>246</v>
      </c>
      <c r="F37" s="25">
        <v>0</v>
      </c>
      <c r="G37" s="25">
        <v>2</v>
      </c>
      <c r="H37" s="25">
        <v>15</v>
      </c>
      <c r="I37" s="25">
        <f t="shared" si="8"/>
        <v>0</v>
      </c>
      <c r="J37" s="25">
        <f t="shared" si="9"/>
        <v>30</v>
      </c>
      <c r="K37" s="25">
        <f t="shared" si="10"/>
        <v>30</v>
      </c>
      <c r="L37" s="25">
        <v>2</v>
      </c>
      <c r="M37" s="25" t="s">
        <v>13</v>
      </c>
      <c r="N37" s="196"/>
      <c r="O37" s="197"/>
    </row>
    <row r="38" spans="1:57" s="10" customFormat="1" ht="12.75">
      <c r="A38" s="33" t="s">
        <v>50</v>
      </c>
      <c r="B38" s="33"/>
      <c r="C38" s="33"/>
      <c r="D38" s="33"/>
      <c r="E38" s="35" t="s">
        <v>0</v>
      </c>
      <c r="F38" s="39">
        <f>SUM(F30:F37)</f>
        <v>7</v>
      </c>
      <c r="G38" s="39">
        <f>SUM(G30:G37)</f>
        <v>16</v>
      </c>
      <c r="H38" s="39" t="s">
        <v>55</v>
      </c>
      <c r="I38" s="39">
        <f>SUM(I30:I37)</f>
        <v>105</v>
      </c>
      <c r="J38" s="39">
        <f>SUM(J30:J37)</f>
        <v>240</v>
      </c>
      <c r="K38" s="39">
        <f>SUM(K30:K37)</f>
        <v>345</v>
      </c>
      <c r="L38" s="39">
        <f>SUM(L30:L37)</f>
        <v>23</v>
      </c>
      <c r="M38" s="39"/>
      <c r="N38" s="28"/>
      <c r="O38" s="112"/>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row>
    <row r="39" spans="1:15" s="16" customFormat="1" ht="12.75">
      <c r="A39" s="45" t="s">
        <v>50</v>
      </c>
      <c r="B39" s="45" t="s">
        <v>72</v>
      </c>
      <c r="C39" s="45">
        <v>1</v>
      </c>
      <c r="D39" s="187" t="s">
        <v>272</v>
      </c>
      <c r="E39" s="46" t="s">
        <v>64</v>
      </c>
      <c r="F39" s="47">
        <v>2</v>
      </c>
      <c r="G39" s="47">
        <v>2</v>
      </c>
      <c r="H39" s="47">
        <v>15</v>
      </c>
      <c r="I39" s="47">
        <f>F39*H39</f>
        <v>30</v>
      </c>
      <c r="J39" s="47">
        <f>G39*H39</f>
        <v>30</v>
      </c>
      <c r="K39" s="47">
        <f>SUM(I39:J39)</f>
        <v>60</v>
      </c>
      <c r="L39" s="47">
        <v>4</v>
      </c>
      <c r="M39" s="47" t="s">
        <v>73</v>
      </c>
      <c r="N39" s="196"/>
      <c r="O39" s="197"/>
    </row>
    <row r="40" spans="1:15" s="16" customFormat="1" ht="12.75">
      <c r="A40" s="24" t="s">
        <v>50</v>
      </c>
      <c r="B40" s="24" t="s">
        <v>72</v>
      </c>
      <c r="C40" s="24">
        <v>2</v>
      </c>
      <c r="D40" s="188" t="s">
        <v>292</v>
      </c>
      <c r="E40" s="15" t="s">
        <v>42</v>
      </c>
      <c r="F40" s="22">
        <v>1</v>
      </c>
      <c r="G40" s="22">
        <v>2</v>
      </c>
      <c r="H40" s="22">
        <v>15</v>
      </c>
      <c r="I40" s="22">
        <f>F40*H40</f>
        <v>15</v>
      </c>
      <c r="J40" s="22">
        <f>G40*H40</f>
        <v>30</v>
      </c>
      <c r="K40" s="22">
        <f>SUM(I40:J40)</f>
        <v>45</v>
      </c>
      <c r="L40" s="22">
        <v>3</v>
      </c>
      <c r="M40" s="22" t="s">
        <v>73</v>
      </c>
      <c r="N40" s="200" t="s">
        <v>272</v>
      </c>
      <c r="O40" s="11" t="s">
        <v>64</v>
      </c>
    </row>
    <row r="41" spans="1:15" s="16" customFormat="1" ht="12.75">
      <c r="A41" s="24" t="s">
        <v>50</v>
      </c>
      <c r="B41" s="24" t="s">
        <v>74</v>
      </c>
      <c r="C41" s="24">
        <v>3</v>
      </c>
      <c r="D41" s="186" t="s">
        <v>273</v>
      </c>
      <c r="E41" s="15" t="s">
        <v>111</v>
      </c>
      <c r="F41" s="22">
        <v>0</v>
      </c>
      <c r="G41" s="22">
        <v>3</v>
      </c>
      <c r="H41" s="22">
        <v>15</v>
      </c>
      <c r="I41" s="22">
        <f>F41*H41</f>
        <v>0</v>
      </c>
      <c r="J41" s="22">
        <f>G41*H41</f>
        <v>45</v>
      </c>
      <c r="K41" s="22">
        <f>SUM(I41:J41)</f>
        <v>45</v>
      </c>
      <c r="L41" s="22">
        <v>3</v>
      </c>
      <c r="M41" s="22" t="s">
        <v>13</v>
      </c>
      <c r="N41" s="196"/>
      <c r="O41" s="197"/>
    </row>
    <row r="42" spans="1:15" s="16" customFormat="1" ht="25.5">
      <c r="A42" s="24" t="s">
        <v>50</v>
      </c>
      <c r="B42" s="43" t="s">
        <v>74</v>
      </c>
      <c r="C42" s="43">
        <v>4</v>
      </c>
      <c r="D42" s="190" t="s">
        <v>274</v>
      </c>
      <c r="E42" s="49" t="s">
        <v>112</v>
      </c>
      <c r="F42" s="22">
        <v>1</v>
      </c>
      <c r="G42" s="22">
        <v>2</v>
      </c>
      <c r="H42" s="22">
        <v>15</v>
      </c>
      <c r="I42" s="22">
        <f>F42*H42</f>
        <v>15</v>
      </c>
      <c r="J42" s="22">
        <f>G42*H42</f>
        <v>30</v>
      </c>
      <c r="K42" s="22">
        <f>SUM(I42:J42)</f>
        <v>45</v>
      </c>
      <c r="L42" s="22">
        <v>3</v>
      </c>
      <c r="M42" s="22" t="s">
        <v>73</v>
      </c>
      <c r="N42" s="186" t="s">
        <v>273</v>
      </c>
      <c r="O42" s="11" t="s">
        <v>111</v>
      </c>
    </row>
    <row r="43" spans="1:37" s="16" customFormat="1" ht="51">
      <c r="A43" s="43" t="s">
        <v>50</v>
      </c>
      <c r="B43" s="43" t="s">
        <v>76</v>
      </c>
      <c r="C43" s="43">
        <v>7</v>
      </c>
      <c r="D43" s="190" t="s">
        <v>267</v>
      </c>
      <c r="E43" s="49" t="s">
        <v>239</v>
      </c>
      <c r="F43" s="25">
        <v>1</v>
      </c>
      <c r="G43" s="25">
        <v>1</v>
      </c>
      <c r="H43" s="25">
        <v>15</v>
      </c>
      <c r="I43" s="25">
        <f>F43*H43</f>
        <v>15</v>
      </c>
      <c r="J43" s="25">
        <f>G43*H43</f>
        <v>15</v>
      </c>
      <c r="K43" s="25">
        <f>SUM(I43:J43)</f>
        <v>30</v>
      </c>
      <c r="L43" s="25">
        <v>2</v>
      </c>
      <c r="M43" s="25" t="s">
        <v>13</v>
      </c>
      <c r="N43" s="201" t="s">
        <v>293</v>
      </c>
      <c r="O43" s="22"/>
      <c r="P43" s="14"/>
      <c r="Q43" s="14"/>
      <c r="R43" s="14"/>
      <c r="S43" s="14"/>
      <c r="T43" s="14"/>
      <c r="U43" s="14"/>
      <c r="V43" s="14"/>
      <c r="W43" s="14"/>
      <c r="X43" s="14"/>
      <c r="Y43" s="14"/>
      <c r="Z43" s="14"/>
      <c r="AA43" s="14"/>
      <c r="AB43" s="14"/>
      <c r="AC43" s="14"/>
      <c r="AD43" s="14">
        <v>1</v>
      </c>
      <c r="AE43" s="108">
        <v>1</v>
      </c>
      <c r="AF43" s="14">
        <v>15</v>
      </c>
      <c r="AG43" s="14">
        <v>15</v>
      </c>
      <c r="AH43" s="14">
        <v>30</v>
      </c>
      <c r="AI43" s="14">
        <v>45</v>
      </c>
      <c r="AJ43" s="108">
        <v>2</v>
      </c>
      <c r="AK43" s="14" t="s">
        <v>13</v>
      </c>
    </row>
    <row r="44" spans="1:57" s="10" customFormat="1" ht="12.75">
      <c r="A44" s="33" t="s">
        <v>50</v>
      </c>
      <c r="B44" s="33"/>
      <c r="C44" s="33"/>
      <c r="D44" s="33"/>
      <c r="E44" s="35" t="s">
        <v>1</v>
      </c>
      <c r="F44" s="39">
        <f>SUM(F39:F43)</f>
        <v>5</v>
      </c>
      <c r="G44" s="39">
        <f>SUM(G39:G43)</f>
        <v>10</v>
      </c>
      <c r="H44" s="39" t="s">
        <v>55</v>
      </c>
      <c r="I44" s="39">
        <f>SUM(I39:I43)</f>
        <v>75</v>
      </c>
      <c r="J44" s="39">
        <f>SUM(J39:J43)</f>
        <v>150</v>
      </c>
      <c r="K44" s="39">
        <f>SUM(K39:K43)</f>
        <v>225</v>
      </c>
      <c r="L44" s="39">
        <f>SUM(L39:L43)</f>
        <v>15</v>
      </c>
      <c r="M44" s="39"/>
      <c r="N44" s="28"/>
      <c r="O44" s="112"/>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row>
    <row r="45" spans="1:15" s="16" customFormat="1" ht="12.75">
      <c r="A45" s="45" t="s">
        <v>50</v>
      </c>
      <c r="B45" s="45" t="s">
        <v>72</v>
      </c>
      <c r="C45" s="45">
        <v>1</v>
      </c>
      <c r="D45" s="187" t="s">
        <v>275</v>
      </c>
      <c r="E45" s="46" t="s">
        <v>9</v>
      </c>
      <c r="F45" s="47">
        <v>2</v>
      </c>
      <c r="G45" s="47">
        <v>2</v>
      </c>
      <c r="H45" s="47">
        <v>15</v>
      </c>
      <c r="I45" s="47">
        <f>F45*H45</f>
        <v>30</v>
      </c>
      <c r="J45" s="47">
        <f>G45*H45</f>
        <v>30</v>
      </c>
      <c r="K45" s="47">
        <f>SUM(I45:J45)</f>
        <v>60</v>
      </c>
      <c r="L45" s="47">
        <v>4</v>
      </c>
      <c r="M45" s="47" t="s">
        <v>73</v>
      </c>
      <c r="N45" s="196"/>
      <c r="O45" s="197"/>
    </row>
    <row r="46" spans="1:15" s="16" customFormat="1" ht="12.75">
      <c r="A46" s="24" t="s">
        <v>50</v>
      </c>
      <c r="B46" s="24" t="s">
        <v>72</v>
      </c>
      <c r="C46" s="24">
        <v>2</v>
      </c>
      <c r="D46" s="188" t="s">
        <v>276</v>
      </c>
      <c r="E46" s="15" t="s">
        <v>56</v>
      </c>
      <c r="F46" s="22">
        <v>0</v>
      </c>
      <c r="G46" s="22">
        <v>2</v>
      </c>
      <c r="H46" s="22">
        <v>15</v>
      </c>
      <c r="I46" s="22">
        <f>F46*H46</f>
        <v>0</v>
      </c>
      <c r="J46" s="22">
        <f>G46*H46</f>
        <v>30</v>
      </c>
      <c r="K46" s="22">
        <f>SUM(I46:J46)</f>
        <v>30</v>
      </c>
      <c r="L46" s="22">
        <v>2</v>
      </c>
      <c r="M46" s="22" t="s">
        <v>13</v>
      </c>
      <c r="N46" s="24"/>
      <c r="O46" s="11"/>
    </row>
    <row r="47" spans="1:15" s="16" customFormat="1" ht="12.75">
      <c r="A47" s="24" t="s">
        <v>50</v>
      </c>
      <c r="B47" s="24" t="s">
        <v>74</v>
      </c>
      <c r="C47" s="24">
        <v>3</v>
      </c>
      <c r="D47" s="190" t="s">
        <v>278</v>
      </c>
      <c r="E47" s="15" t="s">
        <v>2</v>
      </c>
      <c r="F47" s="22">
        <v>1</v>
      </c>
      <c r="G47" s="22">
        <v>1</v>
      </c>
      <c r="H47" s="22">
        <v>15</v>
      </c>
      <c r="I47" s="22">
        <f>F47*H47</f>
        <v>15</v>
      </c>
      <c r="J47" s="22">
        <f>G47*H47</f>
        <v>15</v>
      </c>
      <c r="K47" s="22">
        <f>SUM(I47:J47)</f>
        <v>30</v>
      </c>
      <c r="L47" s="22">
        <v>2</v>
      </c>
      <c r="M47" s="22" t="s">
        <v>73</v>
      </c>
      <c r="N47" s="196"/>
      <c r="O47" s="197"/>
    </row>
    <row r="48" spans="1:15" s="16" customFormat="1" ht="12.75">
      <c r="A48" s="43" t="s">
        <v>50</v>
      </c>
      <c r="B48" s="43" t="s">
        <v>74</v>
      </c>
      <c r="C48" s="43">
        <v>4</v>
      </c>
      <c r="D48" s="186" t="s">
        <v>277</v>
      </c>
      <c r="E48" s="49" t="s">
        <v>113</v>
      </c>
      <c r="F48" s="25">
        <v>2</v>
      </c>
      <c r="G48" s="25">
        <v>2</v>
      </c>
      <c r="H48" s="25">
        <v>15</v>
      </c>
      <c r="I48" s="25">
        <f>F48*H48</f>
        <v>30</v>
      </c>
      <c r="J48" s="25">
        <f>G48*H48</f>
        <v>30</v>
      </c>
      <c r="K48" s="25">
        <f>SUM(I48:J48)</f>
        <v>60</v>
      </c>
      <c r="L48" s="25">
        <v>4</v>
      </c>
      <c r="M48" s="25" t="s">
        <v>73</v>
      </c>
      <c r="N48" s="196"/>
      <c r="O48" s="197"/>
    </row>
    <row r="49" spans="1:57" s="10" customFormat="1" ht="12.75">
      <c r="A49" s="33" t="s">
        <v>50</v>
      </c>
      <c r="B49" s="33"/>
      <c r="C49" s="33"/>
      <c r="D49" s="33"/>
      <c r="E49" s="35" t="s">
        <v>3</v>
      </c>
      <c r="F49" s="39">
        <f>SUM(F45:F48)</f>
        <v>5</v>
      </c>
      <c r="G49" s="39">
        <f>SUM(G45:G48)</f>
        <v>7</v>
      </c>
      <c r="H49" s="39" t="s">
        <v>55</v>
      </c>
      <c r="I49" s="39">
        <f>SUM(I45:I48)</f>
        <v>75</v>
      </c>
      <c r="J49" s="39">
        <f>SUM(J45:J48)</f>
        <v>105</v>
      </c>
      <c r="K49" s="39">
        <f>SUM(K45:K48)</f>
        <v>180</v>
      </c>
      <c r="L49" s="39">
        <f>SUM(L45:L48)</f>
        <v>12</v>
      </c>
      <c r="M49" s="39"/>
      <c r="N49" s="28"/>
      <c r="O49" s="112"/>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row>
    <row r="50" spans="1:15" s="16" customFormat="1" ht="12.75">
      <c r="A50" s="45" t="s">
        <v>50</v>
      </c>
      <c r="B50" s="45" t="s">
        <v>72</v>
      </c>
      <c r="C50" s="45">
        <v>1</v>
      </c>
      <c r="D50" s="189" t="s">
        <v>279</v>
      </c>
      <c r="E50" s="46" t="s">
        <v>128</v>
      </c>
      <c r="F50" s="47">
        <v>0</v>
      </c>
      <c r="G50" s="47">
        <v>2</v>
      </c>
      <c r="H50" s="47">
        <v>15</v>
      </c>
      <c r="I50" s="47">
        <f>F50*H50</f>
        <v>0</v>
      </c>
      <c r="J50" s="47">
        <f>G50*H50</f>
        <v>30</v>
      </c>
      <c r="K50" s="47">
        <f>SUM(I50:J50)</f>
        <v>30</v>
      </c>
      <c r="L50" s="47">
        <v>2</v>
      </c>
      <c r="M50" s="47" t="s">
        <v>73</v>
      </c>
      <c r="N50" s="15"/>
      <c r="O50" s="197"/>
    </row>
    <row r="51" spans="1:15" s="16" customFormat="1" ht="12.75">
      <c r="A51" s="24" t="s">
        <v>50</v>
      </c>
      <c r="B51" s="24" t="s">
        <v>72</v>
      </c>
      <c r="C51" s="24">
        <v>2</v>
      </c>
      <c r="D51" s="186" t="s">
        <v>294</v>
      </c>
      <c r="E51" s="15" t="s">
        <v>44</v>
      </c>
      <c r="F51" s="22">
        <v>0</v>
      </c>
      <c r="G51" s="22">
        <v>1</v>
      </c>
      <c r="H51" s="22">
        <v>15</v>
      </c>
      <c r="I51" s="22">
        <f>F51*H51</f>
        <v>0</v>
      </c>
      <c r="J51" s="22">
        <f>G51*H51</f>
        <v>15</v>
      </c>
      <c r="K51" s="22">
        <f>SUM(I51:J51)</f>
        <v>15</v>
      </c>
      <c r="L51" s="22">
        <v>1</v>
      </c>
      <c r="M51" s="22" t="s">
        <v>13</v>
      </c>
      <c r="N51" s="186" t="s">
        <v>279</v>
      </c>
      <c r="O51" s="11" t="s">
        <v>128</v>
      </c>
    </row>
    <row r="52" spans="1:15" s="16" customFormat="1" ht="12.75">
      <c r="A52" s="24" t="s">
        <v>50</v>
      </c>
      <c r="B52" s="43" t="s">
        <v>74</v>
      </c>
      <c r="C52" s="43">
        <v>3</v>
      </c>
      <c r="D52" s="188" t="s">
        <v>280</v>
      </c>
      <c r="E52" s="49" t="s">
        <v>238</v>
      </c>
      <c r="F52" s="25">
        <v>2</v>
      </c>
      <c r="G52" s="25">
        <v>0</v>
      </c>
      <c r="H52" s="22">
        <v>15</v>
      </c>
      <c r="I52" s="25">
        <v>30</v>
      </c>
      <c r="J52" s="25">
        <v>0</v>
      </c>
      <c r="K52" s="25">
        <v>30</v>
      </c>
      <c r="L52" s="25">
        <v>2</v>
      </c>
      <c r="M52" s="25" t="s">
        <v>73</v>
      </c>
      <c r="N52" s="32"/>
      <c r="O52" s="11"/>
    </row>
    <row r="53" spans="1:15" s="16" customFormat="1" ht="12.75">
      <c r="A53" s="24" t="s">
        <v>50</v>
      </c>
      <c r="B53" s="43" t="s">
        <v>74</v>
      </c>
      <c r="C53" s="43">
        <v>4</v>
      </c>
      <c r="D53" s="188" t="s">
        <v>281</v>
      </c>
      <c r="E53" s="49" t="s">
        <v>237</v>
      </c>
      <c r="F53" s="25">
        <v>1</v>
      </c>
      <c r="G53" s="25">
        <v>0</v>
      </c>
      <c r="H53" s="22">
        <v>15</v>
      </c>
      <c r="I53" s="25">
        <f>F53*H53</f>
        <v>15</v>
      </c>
      <c r="J53" s="25">
        <f>G53*H53</f>
        <v>0</v>
      </c>
      <c r="K53" s="25">
        <f>SUM(I53:J53)</f>
        <v>15</v>
      </c>
      <c r="L53" s="25">
        <v>1</v>
      </c>
      <c r="M53" s="25" t="s">
        <v>13</v>
      </c>
      <c r="N53" s="196"/>
      <c r="O53" s="10"/>
    </row>
    <row r="54" spans="1:15" s="16" customFormat="1" ht="12.75">
      <c r="A54" s="24" t="s">
        <v>50</v>
      </c>
      <c r="B54" s="43" t="s">
        <v>75</v>
      </c>
      <c r="C54" s="43">
        <v>5</v>
      </c>
      <c r="D54" s="183" t="s">
        <v>270</v>
      </c>
      <c r="E54" s="49" t="s">
        <v>241</v>
      </c>
      <c r="F54" s="25">
        <v>0</v>
      </c>
      <c r="G54" s="25">
        <v>2</v>
      </c>
      <c r="H54" s="22">
        <v>15</v>
      </c>
      <c r="I54" s="25">
        <v>0</v>
      </c>
      <c r="J54" s="25">
        <v>30</v>
      </c>
      <c r="K54" s="25">
        <v>30</v>
      </c>
      <c r="L54" s="25">
        <v>2</v>
      </c>
      <c r="M54" s="25" t="s">
        <v>73</v>
      </c>
      <c r="N54" s="186" t="s">
        <v>294</v>
      </c>
      <c r="O54" s="11" t="s">
        <v>44</v>
      </c>
    </row>
    <row r="55" spans="1:15" s="16" customFormat="1" ht="25.5">
      <c r="A55" s="43" t="s">
        <v>50</v>
      </c>
      <c r="B55" s="43" t="s">
        <v>75</v>
      </c>
      <c r="C55" s="43">
        <v>6</v>
      </c>
      <c r="D55" s="184" t="s">
        <v>271</v>
      </c>
      <c r="E55" s="49" t="s">
        <v>236</v>
      </c>
      <c r="F55" s="25">
        <v>0</v>
      </c>
      <c r="G55" s="25">
        <v>2</v>
      </c>
      <c r="H55" s="25">
        <v>15</v>
      </c>
      <c r="I55" s="25">
        <v>0</v>
      </c>
      <c r="J55" s="25">
        <v>30</v>
      </c>
      <c r="K55" s="25">
        <v>30</v>
      </c>
      <c r="L55" s="25">
        <v>2</v>
      </c>
      <c r="M55" s="25" t="s">
        <v>73</v>
      </c>
      <c r="N55" s="195" t="s">
        <v>270</v>
      </c>
      <c r="O55" s="11" t="s">
        <v>247</v>
      </c>
    </row>
    <row r="56" spans="1:57" s="10" customFormat="1" ht="12.75">
      <c r="A56" s="33" t="s">
        <v>50</v>
      </c>
      <c r="B56" s="33"/>
      <c r="C56" s="33"/>
      <c r="D56" s="33"/>
      <c r="E56" s="35" t="s">
        <v>4</v>
      </c>
      <c r="F56" s="39">
        <f>SUM(F50:F55)</f>
        <v>3</v>
      </c>
      <c r="G56" s="39">
        <f>SUM(G50:G55)</f>
        <v>7</v>
      </c>
      <c r="H56" s="39" t="s">
        <v>55</v>
      </c>
      <c r="I56" s="39">
        <f>SUM(I50:I55)</f>
        <v>45</v>
      </c>
      <c r="J56" s="39">
        <f>SUM(J50:J55)</f>
        <v>105</v>
      </c>
      <c r="K56" s="39">
        <f>SUM(K50:K55)</f>
        <v>150</v>
      </c>
      <c r="L56" s="39">
        <f>SUM(L50:L55)</f>
        <v>10</v>
      </c>
      <c r="M56" s="39"/>
      <c r="N56" s="28"/>
      <c r="O56" s="112"/>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row>
    <row r="57" spans="1:15" s="16" customFormat="1" ht="12.75">
      <c r="A57" s="45" t="s">
        <v>50</v>
      </c>
      <c r="B57" s="45" t="s">
        <v>72</v>
      </c>
      <c r="C57" s="45">
        <v>1</v>
      </c>
      <c r="D57" s="189" t="s">
        <v>282</v>
      </c>
      <c r="E57" s="46" t="s">
        <v>151</v>
      </c>
      <c r="F57" s="47">
        <v>2</v>
      </c>
      <c r="G57" s="47">
        <v>2</v>
      </c>
      <c r="H57" s="47">
        <v>15</v>
      </c>
      <c r="I57" s="47">
        <f>F57*H57</f>
        <v>30</v>
      </c>
      <c r="J57" s="47">
        <f>G57*H57</f>
        <v>30</v>
      </c>
      <c r="K57" s="47">
        <f>SUM(I57:J57)</f>
        <v>60</v>
      </c>
      <c r="L57" s="47">
        <v>4</v>
      </c>
      <c r="M57" s="47" t="s">
        <v>13</v>
      </c>
      <c r="N57" s="15"/>
      <c r="O57" s="197"/>
    </row>
    <row r="58" spans="1:15" s="16" customFormat="1" ht="25.5">
      <c r="A58" s="24" t="s">
        <v>50</v>
      </c>
      <c r="B58" s="24" t="s">
        <v>72</v>
      </c>
      <c r="C58" s="24">
        <v>2</v>
      </c>
      <c r="D58" s="186" t="s">
        <v>283</v>
      </c>
      <c r="E58" s="15" t="s">
        <v>152</v>
      </c>
      <c r="F58" s="22">
        <v>0</v>
      </c>
      <c r="G58" s="22">
        <v>2</v>
      </c>
      <c r="H58" s="22">
        <v>15</v>
      </c>
      <c r="I58" s="22">
        <f>F58*H58</f>
        <v>0</v>
      </c>
      <c r="J58" s="22">
        <f>G58*H58</f>
        <v>30</v>
      </c>
      <c r="K58" s="22">
        <f>SUM(I58:J58)</f>
        <v>30</v>
      </c>
      <c r="L58" s="22">
        <v>2</v>
      </c>
      <c r="M58" s="22" t="s">
        <v>13</v>
      </c>
      <c r="N58" s="186" t="s">
        <v>282</v>
      </c>
      <c r="O58" s="11" t="s">
        <v>151</v>
      </c>
    </row>
    <row r="59" spans="1:15" s="16" customFormat="1" ht="12.75">
      <c r="A59" s="24" t="s">
        <v>50</v>
      </c>
      <c r="B59" s="43" t="s">
        <v>75</v>
      </c>
      <c r="C59" s="43">
        <v>5</v>
      </c>
      <c r="D59" s="190" t="s">
        <v>285</v>
      </c>
      <c r="E59" s="49" t="s">
        <v>153</v>
      </c>
      <c r="F59" s="22">
        <v>1</v>
      </c>
      <c r="G59" s="22">
        <v>1</v>
      </c>
      <c r="H59" s="22">
        <v>15</v>
      </c>
      <c r="I59" s="22">
        <f>F59*H59</f>
        <v>15</v>
      </c>
      <c r="J59" s="22">
        <f>G59*H59</f>
        <v>15</v>
      </c>
      <c r="K59" s="22">
        <f>SUM(I59:J59)</f>
        <v>30</v>
      </c>
      <c r="L59" s="22">
        <v>2</v>
      </c>
      <c r="M59" s="22" t="s">
        <v>73</v>
      </c>
      <c r="N59" s="32"/>
      <c r="O59" s="11"/>
    </row>
    <row r="60" spans="1:15" s="16" customFormat="1" ht="12.75">
      <c r="A60" s="43" t="s">
        <v>50</v>
      </c>
      <c r="B60" s="43" t="s">
        <v>75</v>
      </c>
      <c r="C60" s="43">
        <v>6</v>
      </c>
      <c r="D60" s="190" t="s">
        <v>284</v>
      </c>
      <c r="E60" s="49" t="s">
        <v>245</v>
      </c>
      <c r="F60" s="22">
        <v>2</v>
      </c>
      <c r="G60" s="22">
        <v>0</v>
      </c>
      <c r="H60" s="22">
        <v>15</v>
      </c>
      <c r="I60" s="22">
        <v>30</v>
      </c>
      <c r="J60" s="22">
        <v>0</v>
      </c>
      <c r="K60" s="22">
        <f>SUM(I60:J60)</f>
        <v>30</v>
      </c>
      <c r="L60" s="22">
        <v>2</v>
      </c>
      <c r="M60" s="22" t="s">
        <v>13</v>
      </c>
      <c r="N60" s="196"/>
      <c r="O60" s="197"/>
    </row>
    <row r="61" spans="1:57" s="10" customFormat="1" ht="12.75">
      <c r="A61" s="33" t="s">
        <v>50</v>
      </c>
      <c r="B61" s="33"/>
      <c r="C61" s="33"/>
      <c r="D61" s="33"/>
      <c r="E61" s="35" t="s">
        <v>5</v>
      </c>
      <c r="F61" s="39">
        <f>SUM(F57:F60)</f>
        <v>5</v>
      </c>
      <c r="G61" s="39">
        <f>SUM(G57:G60)</f>
        <v>5</v>
      </c>
      <c r="H61" s="39" t="s">
        <v>55</v>
      </c>
      <c r="I61" s="39">
        <f>SUM(I57:I60)</f>
        <v>75</v>
      </c>
      <c r="J61" s="39">
        <f>SUM(J57:J60)</f>
        <v>75</v>
      </c>
      <c r="K61" s="39">
        <f>SUM(K57:K60)</f>
        <v>150</v>
      </c>
      <c r="L61" s="39">
        <f>SUM(L57:L60)</f>
        <v>10</v>
      </c>
      <c r="M61" s="39"/>
      <c r="N61" s="28"/>
      <c r="O61" s="112"/>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row>
    <row r="62" spans="1:15" s="16" customFormat="1" ht="12.75">
      <c r="A62" s="45" t="s">
        <v>50</v>
      </c>
      <c r="B62" s="45" t="s">
        <v>72</v>
      </c>
      <c r="C62" s="45">
        <v>2</v>
      </c>
      <c r="D62" s="189" t="s">
        <v>286</v>
      </c>
      <c r="E62" s="46" t="s">
        <v>132</v>
      </c>
      <c r="F62" s="47">
        <v>1</v>
      </c>
      <c r="G62" s="47">
        <v>2</v>
      </c>
      <c r="H62" s="47">
        <v>15</v>
      </c>
      <c r="I62" s="47">
        <f>F62*H62</f>
        <v>15</v>
      </c>
      <c r="J62" s="47">
        <f>G62*H62</f>
        <v>30</v>
      </c>
      <c r="K62" s="47">
        <f>SUM(I62:J62)</f>
        <v>45</v>
      </c>
      <c r="L62" s="47">
        <v>3</v>
      </c>
      <c r="M62" s="47" t="s">
        <v>13</v>
      </c>
      <c r="N62" s="196"/>
      <c r="O62" s="197"/>
    </row>
    <row r="63" spans="1:15" s="16" customFormat="1" ht="25.5">
      <c r="A63" s="43" t="s">
        <v>50</v>
      </c>
      <c r="B63" s="43" t="s">
        <v>74</v>
      </c>
      <c r="C63" s="43">
        <v>3</v>
      </c>
      <c r="D63" s="190" t="s">
        <v>287</v>
      </c>
      <c r="E63" s="49" t="s">
        <v>248</v>
      </c>
      <c r="F63" s="25">
        <v>1</v>
      </c>
      <c r="G63" s="25">
        <v>3</v>
      </c>
      <c r="H63" s="25">
        <v>15</v>
      </c>
      <c r="I63" s="25">
        <f>F63*H63</f>
        <v>15</v>
      </c>
      <c r="J63" s="25">
        <f>G63*H63</f>
        <v>45</v>
      </c>
      <c r="K63" s="25">
        <f>SUM(I63:J63)</f>
        <v>60</v>
      </c>
      <c r="L63" s="25">
        <v>4</v>
      </c>
      <c r="M63" s="25" t="s">
        <v>13</v>
      </c>
      <c r="N63" s="186" t="s">
        <v>286</v>
      </c>
      <c r="O63" s="11" t="s">
        <v>132</v>
      </c>
    </row>
    <row r="64" spans="1:57" s="10" customFormat="1" ht="12.75">
      <c r="A64" s="33" t="s">
        <v>50</v>
      </c>
      <c r="B64" s="33"/>
      <c r="C64" s="33"/>
      <c r="D64" s="33"/>
      <c r="E64" s="36" t="s">
        <v>6</v>
      </c>
      <c r="F64" s="39">
        <f>SUM(F62:F63)</f>
        <v>2</v>
      </c>
      <c r="G64" s="39">
        <f>SUM(G62:G63)</f>
        <v>5</v>
      </c>
      <c r="H64" s="39" t="s">
        <v>55</v>
      </c>
      <c r="I64" s="39">
        <f>SUM(I62:I63)</f>
        <v>30</v>
      </c>
      <c r="J64" s="39">
        <f>SUM(J62:J63)</f>
        <v>75</v>
      </c>
      <c r="K64" s="39">
        <f>SUM(K62:K63)</f>
        <v>105</v>
      </c>
      <c r="L64" s="39">
        <f>SUM(L62:L63)</f>
        <v>7</v>
      </c>
      <c r="M64" s="39"/>
      <c r="N64" s="28"/>
      <c r="O64" s="112"/>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row>
    <row r="65" spans="1:15" s="16" customFormat="1" ht="12.75">
      <c r="A65" s="45" t="s">
        <v>50</v>
      </c>
      <c r="B65" s="45" t="s">
        <v>72</v>
      </c>
      <c r="C65" s="45">
        <v>1</v>
      </c>
      <c r="D65" s="50" t="s">
        <v>180</v>
      </c>
      <c r="E65" s="46" t="s">
        <v>114</v>
      </c>
      <c r="F65" s="47">
        <v>2</v>
      </c>
      <c r="G65" s="47">
        <v>0</v>
      </c>
      <c r="H65" s="47">
        <v>15</v>
      </c>
      <c r="I65" s="47">
        <f>F65*H65</f>
        <v>30</v>
      </c>
      <c r="J65" s="47">
        <f>G65*H65</f>
        <v>0</v>
      </c>
      <c r="K65" s="47">
        <f>SUM(I65:J65)</f>
        <v>30</v>
      </c>
      <c r="L65" s="47">
        <v>2</v>
      </c>
      <c r="M65" s="47" t="s">
        <v>73</v>
      </c>
      <c r="N65" s="196"/>
      <c r="O65" s="197"/>
    </row>
    <row r="66" spans="1:15" s="16" customFormat="1" ht="12.75">
      <c r="A66" s="24" t="s">
        <v>50</v>
      </c>
      <c r="B66" s="24" t="s">
        <v>72</v>
      </c>
      <c r="C66" s="24">
        <v>2</v>
      </c>
      <c r="D66" s="32" t="s">
        <v>178</v>
      </c>
      <c r="E66" s="15" t="s">
        <v>226</v>
      </c>
      <c r="F66" s="22">
        <v>0</v>
      </c>
      <c r="G66" s="22">
        <v>4</v>
      </c>
      <c r="H66" s="22">
        <v>15</v>
      </c>
      <c r="I66" s="22">
        <f>F66*H66</f>
        <v>0</v>
      </c>
      <c r="J66" s="22">
        <f>G66*H66</f>
        <v>60</v>
      </c>
      <c r="K66" s="22">
        <f>SUM(I66:J66)</f>
        <v>60</v>
      </c>
      <c r="L66" s="22">
        <v>4</v>
      </c>
      <c r="M66" s="22" t="s">
        <v>13</v>
      </c>
      <c r="N66" s="15"/>
      <c r="O66" s="197"/>
    </row>
    <row r="67" spans="1:15" s="16" customFormat="1" ht="25.5">
      <c r="A67" s="43" t="s">
        <v>50</v>
      </c>
      <c r="B67" s="43" t="s">
        <v>74</v>
      </c>
      <c r="C67" s="43">
        <v>3</v>
      </c>
      <c r="D67" s="52" t="s">
        <v>179</v>
      </c>
      <c r="E67" s="49" t="s">
        <v>131</v>
      </c>
      <c r="F67" s="25">
        <v>0</v>
      </c>
      <c r="G67" s="25">
        <v>4</v>
      </c>
      <c r="H67" s="25">
        <v>15</v>
      </c>
      <c r="I67" s="25">
        <f>F67*H67</f>
        <v>0</v>
      </c>
      <c r="J67" s="25">
        <f>G67*H67</f>
        <v>60</v>
      </c>
      <c r="K67" s="25">
        <f>SUM(I67:J67)</f>
        <v>60</v>
      </c>
      <c r="L67" s="25">
        <v>4</v>
      </c>
      <c r="M67" s="25" t="s">
        <v>13</v>
      </c>
      <c r="N67" s="32" t="s">
        <v>178</v>
      </c>
      <c r="O67" s="11" t="s">
        <v>226</v>
      </c>
    </row>
    <row r="68" spans="1:57" s="10" customFormat="1" ht="12.75">
      <c r="A68" s="33" t="s">
        <v>50</v>
      </c>
      <c r="B68" s="33"/>
      <c r="C68" s="33"/>
      <c r="D68" s="33"/>
      <c r="E68" s="35" t="s">
        <v>7</v>
      </c>
      <c r="F68" s="39">
        <f>SUM(F65:F67)</f>
        <v>2</v>
      </c>
      <c r="G68" s="39">
        <f>SUM(G65:G67)</f>
        <v>8</v>
      </c>
      <c r="H68" s="39" t="s">
        <v>55</v>
      </c>
      <c r="I68" s="39">
        <f>SUM(I65:I67)</f>
        <v>30</v>
      </c>
      <c r="J68" s="39">
        <f>SUM(J65:J67)</f>
        <v>120</v>
      </c>
      <c r="K68" s="39">
        <f>SUM(K65:K67)</f>
        <v>150</v>
      </c>
      <c r="L68" s="39">
        <f>SUM(L65:L67)</f>
        <v>10</v>
      </c>
      <c r="M68" s="39"/>
      <c r="N68" s="28"/>
      <c r="O68" s="112"/>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row>
    <row r="69" spans="1:15" s="16" customFormat="1" ht="12.75">
      <c r="A69" s="37" t="s">
        <v>50</v>
      </c>
      <c r="B69" s="37"/>
      <c r="C69" s="37"/>
      <c r="D69" s="37"/>
      <c r="E69" s="35" t="s">
        <v>54</v>
      </c>
      <c r="F69" s="39" t="s">
        <v>55</v>
      </c>
      <c r="G69" s="39" t="s">
        <v>55</v>
      </c>
      <c r="H69" s="39" t="s">
        <v>55</v>
      </c>
      <c r="I69" s="40">
        <f>I68+I64+I61+I56+I49+I44+I38+I29+I26+I17+I11</f>
        <v>870</v>
      </c>
      <c r="J69" s="40">
        <f>J68+J64+J61+J56+J49+J44+J38+J29+J26+J17+J11</f>
        <v>1170</v>
      </c>
      <c r="K69" s="40">
        <f>K68+K64+K61+K56+K49+K44+K38+K29+K26+K17+K11</f>
        <v>2040</v>
      </c>
      <c r="L69" s="40">
        <f>L68+L64+L61+L56+L49+L44+L38+L29+L26+L17+L11</f>
        <v>136</v>
      </c>
      <c r="M69" s="40"/>
      <c r="N69" s="29"/>
      <c r="O69" s="112"/>
    </row>
    <row r="70" spans="1:15" s="16" customFormat="1" ht="12.75">
      <c r="A70" s="54" t="s">
        <v>50</v>
      </c>
      <c r="B70" s="54"/>
      <c r="C70" s="54"/>
      <c r="D70" s="54" t="s">
        <v>220</v>
      </c>
      <c r="E70" s="55" t="s">
        <v>160</v>
      </c>
      <c r="F70" s="26"/>
      <c r="G70" s="26"/>
      <c r="H70" s="26"/>
      <c r="I70" s="26"/>
      <c r="J70" s="26"/>
      <c r="K70" s="26"/>
      <c r="L70" s="26">
        <v>15</v>
      </c>
      <c r="M70" s="26" t="s">
        <v>115</v>
      </c>
      <c r="N70" s="30"/>
      <c r="O70" s="111"/>
    </row>
    <row r="71" spans="1:57" s="10" customFormat="1" ht="12.75">
      <c r="A71" s="33" t="s">
        <v>50</v>
      </c>
      <c r="B71" s="33"/>
      <c r="C71" s="33"/>
      <c r="D71" s="33"/>
      <c r="E71" s="35" t="s">
        <v>161</v>
      </c>
      <c r="F71" s="39"/>
      <c r="G71" s="39"/>
      <c r="H71" s="39"/>
      <c r="I71" s="39"/>
      <c r="J71" s="39"/>
      <c r="K71" s="39"/>
      <c r="L71" s="39">
        <v>12</v>
      </c>
      <c r="M71" s="39"/>
      <c r="N71" s="29"/>
      <c r="O71" s="112"/>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row>
    <row r="72" spans="1:16" s="16" customFormat="1" ht="25.5">
      <c r="A72" s="130" t="s">
        <v>50</v>
      </c>
      <c r="B72" s="130" t="s">
        <v>72</v>
      </c>
      <c r="C72" s="130">
        <v>2</v>
      </c>
      <c r="D72" s="165" t="s">
        <v>256</v>
      </c>
      <c r="E72" s="129" t="s">
        <v>229</v>
      </c>
      <c r="F72" s="132"/>
      <c r="G72" s="132"/>
      <c r="H72" s="132"/>
      <c r="I72" s="132">
        <v>0</v>
      </c>
      <c r="J72" s="132">
        <v>40</v>
      </c>
      <c r="K72" s="132">
        <v>40</v>
      </c>
      <c r="L72" s="132">
        <v>3</v>
      </c>
      <c r="M72" s="132" t="s">
        <v>13</v>
      </c>
      <c r="N72" s="139"/>
      <c r="O72" s="145" t="s">
        <v>103</v>
      </c>
      <c r="P72" s="84"/>
    </row>
    <row r="73" spans="1:16" s="23" customFormat="1" ht="12.75">
      <c r="A73" s="125" t="s">
        <v>50</v>
      </c>
      <c r="B73" s="125" t="s">
        <v>74</v>
      </c>
      <c r="C73" s="125">
        <v>3</v>
      </c>
      <c r="D73" s="166" t="s">
        <v>257</v>
      </c>
      <c r="E73" s="126" t="s">
        <v>233</v>
      </c>
      <c r="F73" s="127"/>
      <c r="G73" s="127"/>
      <c r="H73" s="127"/>
      <c r="I73" s="132">
        <v>0</v>
      </c>
      <c r="J73" s="127">
        <v>40</v>
      </c>
      <c r="K73" s="127">
        <v>40</v>
      </c>
      <c r="L73" s="127">
        <v>3</v>
      </c>
      <c r="M73" s="127" t="s">
        <v>13</v>
      </c>
      <c r="N73" s="140"/>
      <c r="O73" s="135"/>
      <c r="P73" s="85"/>
    </row>
    <row r="74" spans="1:16" s="23" customFormat="1" ht="12.75">
      <c r="A74" s="125" t="s">
        <v>50</v>
      </c>
      <c r="B74" s="125" t="s">
        <v>74</v>
      </c>
      <c r="C74" s="125">
        <v>4</v>
      </c>
      <c r="D74" s="166" t="s">
        <v>258</v>
      </c>
      <c r="E74" s="129" t="s">
        <v>230</v>
      </c>
      <c r="F74" s="127"/>
      <c r="G74" s="127"/>
      <c r="H74" s="127"/>
      <c r="I74" s="132">
        <v>0</v>
      </c>
      <c r="J74" s="127">
        <v>80</v>
      </c>
      <c r="K74" s="127">
        <v>80</v>
      </c>
      <c r="L74" s="127">
        <v>6</v>
      </c>
      <c r="M74" s="127" t="s">
        <v>13</v>
      </c>
      <c r="N74" s="140"/>
      <c r="O74" s="136"/>
      <c r="P74" s="85"/>
    </row>
    <row r="75" spans="1:16" s="23" customFormat="1" ht="25.5">
      <c r="A75" s="125" t="s">
        <v>50</v>
      </c>
      <c r="B75" s="125" t="s">
        <v>75</v>
      </c>
      <c r="C75" s="125">
        <v>5</v>
      </c>
      <c r="D75" s="166" t="s">
        <v>259</v>
      </c>
      <c r="E75" s="126" t="s">
        <v>234</v>
      </c>
      <c r="F75" s="127"/>
      <c r="G75" s="127"/>
      <c r="H75" s="127"/>
      <c r="I75" s="132">
        <v>0</v>
      </c>
      <c r="J75" s="127">
        <v>60</v>
      </c>
      <c r="K75" s="127">
        <v>60</v>
      </c>
      <c r="L75" s="127">
        <v>4</v>
      </c>
      <c r="M75" s="127" t="s">
        <v>13</v>
      </c>
      <c r="N75" s="140"/>
      <c r="O75" s="136"/>
      <c r="P75" s="85"/>
    </row>
    <row r="76" spans="1:16" s="23" customFormat="1" ht="12.75">
      <c r="A76" s="125" t="s">
        <v>50</v>
      </c>
      <c r="B76" s="125" t="s">
        <v>75</v>
      </c>
      <c r="C76" s="125">
        <v>6</v>
      </c>
      <c r="D76" s="166" t="s">
        <v>260</v>
      </c>
      <c r="E76" s="129" t="s">
        <v>231</v>
      </c>
      <c r="F76" s="127"/>
      <c r="G76" s="127"/>
      <c r="H76" s="127"/>
      <c r="I76" s="132">
        <v>0</v>
      </c>
      <c r="J76" s="127">
        <v>80</v>
      </c>
      <c r="K76" s="127">
        <v>80</v>
      </c>
      <c r="L76" s="127">
        <v>6</v>
      </c>
      <c r="M76" s="127" t="s">
        <v>13</v>
      </c>
      <c r="N76" s="140"/>
      <c r="O76" s="135"/>
      <c r="P76" s="85"/>
    </row>
    <row r="77" spans="1:16" s="23" customFormat="1" ht="25.5">
      <c r="A77" s="125" t="s">
        <v>50</v>
      </c>
      <c r="B77" s="125" t="s">
        <v>76</v>
      </c>
      <c r="C77" s="125">
        <v>7</v>
      </c>
      <c r="D77" s="166" t="s">
        <v>261</v>
      </c>
      <c r="E77" s="126" t="s">
        <v>235</v>
      </c>
      <c r="F77" s="127"/>
      <c r="G77" s="127"/>
      <c r="H77" s="127"/>
      <c r="I77" s="132">
        <v>0</v>
      </c>
      <c r="J77" s="127">
        <v>60</v>
      </c>
      <c r="K77" s="127">
        <v>60</v>
      </c>
      <c r="L77" s="127">
        <v>4</v>
      </c>
      <c r="M77" s="127" t="s">
        <v>13</v>
      </c>
      <c r="N77" s="140"/>
      <c r="O77" s="136"/>
      <c r="P77" s="85"/>
    </row>
    <row r="78" spans="1:16" s="23" customFormat="1" ht="12.75">
      <c r="A78" s="125" t="s">
        <v>50</v>
      </c>
      <c r="B78" s="125" t="s">
        <v>76</v>
      </c>
      <c r="C78" s="125">
        <v>8</v>
      </c>
      <c r="D78" s="166" t="s">
        <v>262</v>
      </c>
      <c r="E78" s="126" t="s">
        <v>232</v>
      </c>
      <c r="F78" s="127"/>
      <c r="G78" s="127"/>
      <c r="H78" s="127"/>
      <c r="I78" s="132">
        <v>0</v>
      </c>
      <c r="J78" s="127">
        <v>120</v>
      </c>
      <c r="K78" s="127">
        <f>SUM(I78:J78)</f>
        <v>120</v>
      </c>
      <c r="L78" s="127">
        <v>12</v>
      </c>
      <c r="M78" s="127" t="s">
        <v>13</v>
      </c>
      <c r="N78" s="140"/>
      <c r="O78" s="136"/>
      <c r="P78" s="85"/>
    </row>
    <row r="79" spans="1:16" s="23" customFormat="1" ht="12.75">
      <c r="A79" s="125" t="s">
        <v>50</v>
      </c>
      <c r="B79" s="141" t="s">
        <v>76</v>
      </c>
      <c r="C79" s="141">
        <v>8</v>
      </c>
      <c r="D79" s="166" t="s">
        <v>193</v>
      </c>
      <c r="E79" s="142" t="s">
        <v>87</v>
      </c>
      <c r="F79" s="127"/>
      <c r="G79" s="127"/>
      <c r="H79" s="127"/>
      <c r="I79" s="132">
        <v>0</v>
      </c>
      <c r="J79" s="128">
        <v>3</v>
      </c>
      <c r="K79" s="128">
        <v>3</v>
      </c>
      <c r="L79" s="128">
        <v>3</v>
      </c>
      <c r="M79" s="128" t="s">
        <v>73</v>
      </c>
      <c r="N79" s="143"/>
      <c r="O79" s="144"/>
      <c r="P79" s="85"/>
    </row>
    <row r="80" spans="1:57" s="98" customFormat="1" ht="12.75">
      <c r="A80" s="33" t="s">
        <v>50</v>
      </c>
      <c r="B80" s="33"/>
      <c r="C80" s="33"/>
      <c r="D80" s="33"/>
      <c r="E80" s="35" t="s">
        <v>159</v>
      </c>
      <c r="F80" s="39"/>
      <c r="G80" s="39"/>
      <c r="H80" s="39"/>
      <c r="I80" s="39"/>
      <c r="J80" s="39"/>
      <c r="K80" s="39"/>
      <c r="L80" s="39">
        <v>41</v>
      </c>
      <c r="M80" s="39"/>
      <c r="N80" s="56"/>
      <c r="O80" s="115"/>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row>
    <row r="81" spans="1:15" s="23" customFormat="1" ht="12.75">
      <c r="A81" s="69" t="s">
        <v>50</v>
      </c>
      <c r="B81" s="69" t="s">
        <v>72</v>
      </c>
      <c r="C81" s="69">
        <v>1</v>
      </c>
      <c r="D81" s="168" t="s">
        <v>204</v>
      </c>
      <c r="E81" s="80" t="s">
        <v>41</v>
      </c>
      <c r="F81" s="169">
        <v>0</v>
      </c>
      <c r="G81" s="169">
        <v>3</v>
      </c>
      <c r="H81" s="169">
        <v>15</v>
      </c>
      <c r="I81" s="169">
        <v>0</v>
      </c>
      <c r="J81" s="169">
        <v>45</v>
      </c>
      <c r="K81" s="169">
        <v>45</v>
      </c>
      <c r="L81" s="169">
        <v>4</v>
      </c>
      <c r="M81" s="169" t="s">
        <v>13</v>
      </c>
      <c r="N81" s="202"/>
      <c r="O81" s="203"/>
    </row>
    <row r="82" spans="1:15" s="23" customFormat="1" ht="12.75">
      <c r="A82" s="170" t="s">
        <v>50</v>
      </c>
      <c r="B82" s="170" t="s">
        <v>72</v>
      </c>
      <c r="C82" s="170">
        <v>1</v>
      </c>
      <c r="D82" s="171" t="s">
        <v>208</v>
      </c>
      <c r="E82" s="172" t="s">
        <v>91</v>
      </c>
      <c r="F82" s="173">
        <v>1</v>
      </c>
      <c r="G82" s="176">
        <v>2</v>
      </c>
      <c r="H82" s="173">
        <v>15</v>
      </c>
      <c r="I82" s="176">
        <v>0</v>
      </c>
      <c r="J82" s="176">
        <v>30</v>
      </c>
      <c r="K82" s="176">
        <v>30</v>
      </c>
      <c r="L82" s="177">
        <v>2</v>
      </c>
      <c r="M82" s="177" t="s">
        <v>13</v>
      </c>
      <c r="N82" s="202"/>
      <c r="O82" s="203"/>
    </row>
    <row r="83" spans="1:15" s="23" customFormat="1" ht="12.75">
      <c r="A83" s="170" t="s">
        <v>50</v>
      </c>
      <c r="B83" s="170" t="s">
        <v>72</v>
      </c>
      <c r="C83" s="170">
        <v>1</v>
      </c>
      <c r="D83" s="171" t="s">
        <v>211</v>
      </c>
      <c r="E83" s="172" t="s">
        <v>62</v>
      </c>
      <c r="F83" s="176">
        <v>3</v>
      </c>
      <c r="G83" s="173">
        <v>0</v>
      </c>
      <c r="H83" s="176">
        <v>15</v>
      </c>
      <c r="I83" s="173">
        <v>45</v>
      </c>
      <c r="J83" s="173">
        <v>0</v>
      </c>
      <c r="K83" s="173">
        <v>45</v>
      </c>
      <c r="L83" s="173">
        <v>3</v>
      </c>
      <c r="M83" s="173" t="s">
        <v>73</v>
      </c>
      <c r="N83" s="202"/>
      <c r="O83" s="203"/>
    </row>
    <row r="84" spans="1:15" s="23" customFormat="1" ht="12.75">
      <c r="A84" s="170" t="s">
        <v>50</v>
      </c>
      <c r="B84" s="170" t="s">
        <v>72</v>
      </c>
      <c r="C84" s="170">
        <v>2</v>
      </c>
      <c r="D84" s="171" t="s">
        <v>205</v>
      </c>
      <c r="E84" s="172" t="s">
        <v>79</v>
      </c>
      <c r="F84" s="173">
        <v>0</v>
      </c>
      <c r="G84" s="173">
        <v>3</v>
      </c>
      <c r="H84" s="173">
        <v>15</v>
      </c>
      <c r="I84" s="173">
        <v>0</v>
      </c>
      <c r="J84" s="173">
        <v>45</v>
      </c>
      <c r="K84" s="173">
        <v>45</v>
      </c>
      <c r="L84" s="173">
        <v>4</v>
      </c>
      <c r="M84" s="173" t="s">
        <v>13</v>
      </c>
      <c r="N84" s="202"/>
      <c r="O84" s="203"/>
    </row>
    <row r="85" spans="1:15" s="23" customFormat="1" ht="12.75">
      <c r="A85" s="170" t="s">
        <v>50</v>
      </c>
      <c r="B85" s="170" t="s">
        <v>72</v>
      </c>
      <c r="C85" s="170">
        <v>2</v>
      </c>
      <c r="D85" s="171" t="s">
        <v>209</v>
      </c>
      <c r="E85" s="172" t="s">
        <v>92</v>
      </c>
      <c r="F85" s="173">
        <v>0</v>
      </c>
      <c r="G85" s="176">
        <v>2</v>
      </c>
      <c r="H85" s="173">
        <v>15</v>
      </c>
      <c r="I85" s="176">
        <v>0</v>
      </c>
      <c r="J85" s="176">
        <v>30</v>
      </c>
      <c r="K85" s="176">
        <v>30</v>
      </c>
      <c r="L85" s="177">
        <v>2</v>
      </c>
      <c r="M85" s="177" t="s">
        <v>13</v>
      </c>
      <c r="N85" s="202"/>
      <c r="O85" s="203"/>
    </row>
    <row r="86" spans="1:15" s="23" customFormat="1" ht="12.75">
      <c r="A86" s="170" t="s">
        <v>50</v>
      </c>
      <c r="B86" s="170" t="s">
        <v>74</v>
      </c>
      <c r="C86" s="170">
        <v>3</v>
      </c>
      <c r="D86" s="171" t="s">
        <v>206</v>
      </c>
      <c r="E86" s="172" t="s">
        <v>81</v>
      </c>
      <c r="F86" s="173">
        <v>0</v>
      </c>
      <c r="G86" s="173">
        <v>3</v>
      </c>
      <c r="H86" s="173">
        <v>15</v>
      </c>
      <c r="I86" s="173">
        <v>0</v>
      </c>
      <c r="J86" s="173">
        <v>45</v>
      </c>
      <c r="K86" s="173">
        <v>45</v>
      </c>
      <c r="L86" s="173">
        <v>4</v>
      </c>
      <c r="M86" s="173" t="s">
        <v>13</v>
      </c>
      <c r="N86" s="202"/>
      <c r="O86" s="203"/>
    </row>
    <row r="87" spans="1:15" s="23" customFormat="1" ht="12.75">
      <c r="A87" s="170" t="s">
        <v>50</v>
      </c>
      <c r="B87" s="170" t="s">
        <v>74</v>
      </c>
      <c r="C87" s="180">
        <v>3</v>
      </c>
      <c r="D87" s="171" t="s">
        <v>210</v>
      </c>
      <c r="E87" s="175" t="s">
        <v>143</v>
      </c>
      <c r="F87" s="173">
        <v>0</v>
      </c>
      <c r="G87" s="173">
        <v>4</v>
      </c>
      <c r="H87" s="173">
        <v>15</v>
      </c>
      <c r="I87" s="173">
        <v>0</v>
      </c>
      <c r="J87" s="173">
        <v>60</v>
      </c>
      <c r="K87" s="173">
        <v>60</v>
      </c>
      <c r="L87" s="173">
        <v>4</v>
      </c>
      <c r="M87" s="177" t="s">
        <v>13</v>
      </c>
      <c r="N87" s="202"/>
      <c r="O87" s="203"/>
    </row>
    <row r="88" spans="1:15" s="23" customFormat="1" ht="12.75">
      <c r="A88" s="170" t="s">
        <v>50</v>
      </c>
      <c r="B88" s="170" t="s">
        <v>74</v>
      </c>
      <c r="C88" s="170">
        <v>4</v>
      </c>
      <c r="D88" s="171" t="s">
        <v>207</v>
      </c>
      <c r="E88" s="172" t="s">
        <v>80</v>
      </c>
      <c r="F88" s="173">
        <v>0</v>
      </c>
      <c r="G88" s="173">
        <v>3</v>
      </c>
      <c r="H88" s="173">
        <v>15</v>
      </c>
      <c r="I88" s="173">
        <v>0</v>
      </c>
      <c r="J88" s="173">
        <v>45</v>
      </c>
      <c r="K88" s="173">
        <v>45</v>
      </c>
      <c r="L88" s="173">
        <v>4</v>
      </c>
      <c r="M88" s="173" t="s">
        <v>13</v>
      </c>
      <c r="N88" s="202"/>
      <c r="O88" s="203"/>
    </row>
    <row r="89" spans="1:15" s="23" customFormat="1" ht="12.75">
      <c r="A89" s="170" t="s">
        <v>50</v>
      </c>
      <c r="B89" s="170" t="s">
        <v>74</v>
      </c>
      <c r="C89" s="170">
        <v>4</v>
      </c>
      <c r="D89" s="171" t="s">
        <v>214</v>
      </c>
      <c r="E89" s="172" t="s">
        <v>8</v>
      </c>
      <c r="F89" s="176">
        <v>3</v>
      </c>
      <c r="G89" s="173">
        <v>0</v>
      </c>
      <c r="H89" s="176">
        <v>15</v>
      </c>
      <c r="I89" s="173">
        <v>45</v>
      </c>
      <c r="J89" s="173">
        <v>0</v>
      </c>
      <c r="K89" s="173">
        <v>45</v>
      </c>
      <c r="L89" s="173">
        <v>3</v>
      </c>
      <c r="M89" s="173" t="s">
        <v>73</v>
      </c>
      <c r="N89" s="202"/>
      <c r="O89" s="203"/>
    </row>
    <row r="90" spans="1:15" s="23" customFormat="1" ht="12.75">
      <c r="A90" s="170" t="s">
        <v>50</v>
      </c>
      <c r="B90" s="170" t="s">
        <v>75</v>
      </c>
      <c r="C90" s="170">
        <v>6</v>
      </c>
      <c r="D90" s="171" t="s">
        <v>212</v>
      </c>
      <c r="E90" s="172" t="s">
        <v>45</v>
      </c>
      <c r="F90" s="176">
        <v>0</v>
      </c>
      <c r="G90" s="173">
        <v>4</v>
      </c>
      <c r="H90" s="176">
        <v>15</v>
      </c>
      <c r="I90" s="173">
        <v>0</v>
      </c>
      <c r="J90" s="173">
        <v>60</v>
      </c>
      <c r="K90" s="173">
        <v>60</v>
      </c>
      <c r="L90" s="173">
        <v>4</v>
      </c>
      <c r="M90" s="173" t="s">
        <v>13</v>
      </c>
      <c r="N90" s="202"/>
      <c r="O90" s="203"/>
    </row>
    <row r="91" spans="1:15" s="23" customFormat="1" ht="12.75">
      <c r="A91" s="170" t="s">
        <v>50</v>
      </c>
      <c r="B91" s="170" t="s">
        <v>76</v>
      </c>
      <c r="C91" s="170">
        <v>7</v>
      </c>
      <c r="D91" s="171" t="s">
        <v>213</v>
      </c>
      <c r="E91" s="172" t="s">
        <v>46</v>
      </c>
      <c r="F91" s="176">
        <v>0</v>
      </c>
      <c r="G91" s="176">
        <v>2</v>
      </c>
      <c r="H91" s="176">
        <v>15</v>
      </c>
      <c r="I91" s="176">
        <v>0</v>
      </c>
      <c r="J91" s="176">
        <v>30</v>
      </c>
      <c r="K91" s="176">
        <v>30</v>
      </c>
      <c r="L91" s="173">
        <v>2</v>
      </c>
      <c r="M91" s="177" t="s">
        <v>13</v>
      </c>
      <c r="N91" s="202"/>
      <c r="O91" s="203"/>
    </row>
    <row r="92" spans="1:15" s="23" customFormat="1" ht="12.75">
      <c r="A92" s="76" t="s">
        <v>50</v>
      </c>
      <c r="B92" s="76" t="s">
        <v>76</v>
      </c>
      <c r="C92" s="76">
        <v>7</v>
      </c>
      <c r="D92" s="178" t="s">
        <v>215</v>
      </c>
      <c r="E92" s="82" t="s">
        <v>66</v>
      </c>
      <c r="F92" s="78" t="s">
        <v>55</v>
      </c>
      <c r="G92" s="78" t="s">
        <v>55</v>
      </c>
      <c r="H92" s="78" t="s">
        <v>55</v>
      </c>
      <c r="I92" s="78" t="s">
        <v>55</v>
      </c>
      <c r="J92" s="78" t="s">
        <v>55</v>
      </c>
      <c r="K92" s="78" t="s">
        <v>55</v>
      </c>
      <c r="L92" s="179">
        <v>0</v>
      </c>
      <c r="M92" s="179" t="s">
        <v>77</v>
      </c>
      <c r="N92" s="202"/>
      <c r="O92" s="203"/>
    </row>
    <row r="93" spans="1:57" s="98" customFormat="1" ht="12.75">
      <c r="A93" s="33" t="s">
        <v>50</v>
      </c>
      <c r="B93" s="33"/>
      <c r="C93" s="33"/>
      <c r="D93" s="33"/>
      <c r="E93" s="35" t="s">
        <v>78</v>
      </c>
      <c r="F93" s="39">
        <v>6</v>
      </c>
      <c r="G93" s="39">
        <v>26</v>
      </c>
      <c r="H93" s="39" t="s">
        <v>55</v>
      </c>
      <c r="I93" s="39">
        <v>90</v>
      </c>
      <c r="J93" s="39">
        <v>390</v>
      </c>
      <c r="K93" s="39">
        <v>480</v>
      </c>
      <c r="L93" s="39">
        <f>SUM(L81:L92)</f>
        <v>36</v>
      </c>
      <c r="M93" s="39"/>
      <c r="N93" s="56"/>
      <c r="O93" s="115"/>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s="98" customFormat="1" ht="12.75">
      <c r="A94" s="212"/>
      <c r="B94" s="212"/>
      <c r="C94" s="212"/>
      <c r="D94" s="107"/>
      <c r="E94" s="35" t="s">
        <v>138</v>
      </c>
      <c r="F94" s="39" t="s">
        <v>55</v>
      </c>
      <c r="G94" s="39" t="s">
        <v>55</v>
      </c>
      <c r="H94" s="39" t="s">
        <v>55</v>
      </c>
      <c r="I94" s="41">
        <f>I69</f>
        <v>870</v>
      </c>
      <c r="J94" s="41">
        <f>J69+120</f>
        <v>1290</v>
      </c>
      <c r="K94" s="41">
        <f>SUM(I94:J94)</f>
        <v>2160</v>
      </c>
      <c r="L94" s="41">
        <f>SUM(L69+L70+L71+L80+L93)</f>
        <v>240</v>
      </c>
      <c r="M94" s="42"/>
      <c r="N94" s="56"/>
      <c r="O94" s="115"/>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sheetData>
  <sheetProtection/>
  <mergeCells count="2">
    <mergeCell ref="A1:O1"/>
    <mergeCell ref="A94:C94"/>
  </mergeCells>
  <printOptions/>
  <pageMargins left="0.7" right="0.7" top="0.75" bottom="0.75" header="0.3" footer="0.3"/>
  <pageSetup horizontalDpi="300" verticalDpi="300" orientation="portrait" paperSize="8" scale="62"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Zóka Katalin</dc:creator>
  <cp:keywords/>
  <dc:description/>
  <cp:lastModifiedBy>Ágota</cp:lastModifiedBy>
  <cp:lastPrinted>2017-01-31T09:13:08Z</cp:lastPrinted>
  <dcterms:created xsi:type="dcterms:W3CDTF">2001-10-21T10:29:43Z</dcterms:created>
  <dcterms:modified xsi:type="dcterms:W3CDTF">2017-02-11T20:30:03Z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