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285" tabRatio="767" activeTab="0"/>
  </bookViews>
  <sheets>
    <sheet name="TAN_mintatanterv_AVKF" sheetId="1" r:id="rId1"/>
    <sheet name="Szakmai gyakorlatok" sheetId="2" r:id="rId2"/>
    <sheet name="Német nemz.szakir." sheetId="3" r:id="rId3"/>
    <sheet name="Cigány roma nemz. szakir." sheetId="4" r:id="rId4"/>
    <sheet name="2 féléves VMT" sheetId="5" r:id="rId5"/>
  </sheets>
  <definedNames>
    <definedName name="_xlnm._FilterDatabase" localSheetId="4" hidden="1">'2 féléves VMT'!$A$2:$J$2</definedName>
    <definedName name="_xlnm._FilterDatabase" localSheetId="0" hidden="1">'TAN_mintatanterv_AVKF'!$A$2:$AN$147</definedName>
    <definedName name="_xlnm.Print_Titles" localSheetId="0">'TAN_mintatanterv_AVKF'!$2:$2</definedName>
    <definedName name="_xlnm.Print_Area" localSheetId="0">'TAN_mintatanterv_AVKF'!$A$1:$AL$88</definedName>
  </definedNames>
  <calcPr fullCalcOnLoad="1"/>
</workbook>
</file>

<file path=xl/sharedStrings.xml><?xml version="1.0" encoding="utf-8"?>
<sst xmlns="http://schemas.openxmlformats.org/spreadsheetml/2006/main" count="2061" uniqueCount="481">
  <si>
    <t>Magyar nyelv és irodalom és tantárgy-pedagógiája – összesen</t>
  </si>
  <si>
    <t>Matematika 3.</t>
  </si>
  <si>
    <t>Matematika 4.</t>
  </si>
  <si>
    <t>Matematika 5.</t>
  </si>
  <si>
    <t>Matematika és tantárgy-pedagógiája – összesen</t>
  </si>
  <si>
    <t>TMTANANB063</t>
  </si>
  <si>
    <t>Egészségnevelés</t>
  </si>
  <si>
    <t>Természetismeret és tantárgy-pedagógiája – összesen</t>
  </si>
  <si>
    <t>Ének-zene és tantárgy-pedagógiája – összesen</t>
  </si>
  <si>
    <t>Vizuális nevelés és tantárgy-pedagógiája – összesen</t>
  </si>
  <si>
    <t>Technika, életvitel, háztartástan és tantárgy-pedagógiája – összesen</t>
  </si>
  <si>
    <t>Testnevelés és tantárgy-pedagógiája – összesen</t>
  </si>
  <si>
    <t>Vizuális kultúra 1.</t>
  </si>
  <si>
    <t>Ökológia, környezettudatos nevelés</t>
  </si>
  <si>
    <t>Cigány irodalom</t>
  </si>
  <si>
    <t>Természetismeret és környezetvédelem 1.</t>
  </si>
  <si>
    <t>Integrált nevelés 1.</t>
  </si>
  <si>
    <t>Magyar nyelv 1.</t>
  </si>
  <si>
    <t>Magyar nyelv 2.</t>
  </si>
  <si>
    <t>Magyar nyelv 3.</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</si>
  <si>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</si>
  <si>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</si>
  <si>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</si>
  <si>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</si>
  <si>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</si>
  <si>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</si>
  <si>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</si>
  <si>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</si>
  <si>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</si>
  <si>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</si>
  <si>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</si>
  <si>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</si>
  <si>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</si>
  <si>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</si>
  <si>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</si>
  <si>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</si>
  <si>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</si>
  <si>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</si>
  <si>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</si>
  <si>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</si>
  <si>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</si>
  <si>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</si>
  <si>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</si>
  <si>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</si>
  <si>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8. kr.</t>
  </si>
  <si>
    <t>Évfolyam</t>
  </si>
  <si>
    <t>Kredit</t>
  </si>
  <si>
    <t>F. zárás</t>
  </si>
  <si>
    <t>Nemzetiségi nyelv 1.</t>
  </si>
  <si>
    <t>Matematika 2.</t>
  </si>
  <si>
    <t>Technika, életvitel, háztartástan tantárgy-pedagógia</t>
  </si>
  <si>
    <t>A köt. vál. tömbökből egy 13 kredites egységet kell választani!</t>
  </si>
  <si>
    <t>Ének-zene 2.</t>
  </si>
  <si>
    <t>VMT csoport előtti bemutató 1. (angol nyelv)</t>
  </si>
  <si>
    <t>VMT csoport előtti bemutató 2. (angol nyelv)</t>
  </si>
  <si>
    <t>Múzeumpedagógia</t>
  </si>
  <si>
    <t>Cigány népismeret, néprajz és tantárgypedagógiája 1.</t>
  </si>
  <si>
    <t>Cigány népismeret, néprajz és tantárgypedagógiája 2.</t>
  </si>
  <si>
    <t>Hagyományismeret [köt. vál. tantárgytömb] – összesen</t>
  </si>
  <si>
    <t>Tantárgy</t>
  </si>
  <si>
    <t>Szak</t>
  </si>
  <si>
    <t>TAN</t>
  </si>
  <si>
    <t>Félév</t>
  </si>
  <si>
    <t>Megjegyzés</t>
  </si>
  <si>
    <t>Egyéni nevelési gyakorlat 1.</t>
  </si>
  <si>
    <t>Idegen nyelv [köt. vál. tantárgytömb] – összesen</t>
  </si>
  <si>
    <t>Környezettudatos nevelés [köt. vál. tantárgytömb] – összesen</t>
  </si>
  <si>
    <t>Kötelező elméleti egységek – összesen</t>
  </si>
  <si>
    <t>–</t>
  </si>
  <si>
    <t>TMTANANB057</t>
  </si>
  <si>
    <t>TMTANANB050</t>
  </si>
  <si>
    <t>Természetismeret és környezetvédelem 2.</t>
  </si>
  <si>
    <t>Óra össz.</t>
  </si>
  <si>
    <t>Óra ea./hét</t>
  </si>
  <si>
    <t>Óra gy/hét</t>
  </si>
  <si>
    <t>Óra ea./félév</t>
  </si>
  <si>
    <t>Óra gy/félév</t>
  </si>
  <si>
    <t xml:space="preserve">Bevezetés a romológiába </t>
  </si>
  <si>
    <t>Gyermekvédelem [köt. vál. tantárgytömb] – összesen</t>
  </si>
  <si>
    <t>Gyógytestnevelés</t>
  </si>
  <si>
    <t>Matematika 1.</t>
  </si>
  <si>
    <t>Testnevelés-elmélet 2.</t>
  </si>
  <si>
    <t>Komplex német nemzetiségi szigorlat</t>
  </si>
  <si>
    <t>Komplex cigány–roma nemzetiségi szigorlat</t>
  </si>
  <si>
    <t>Matematika VMT csoport előtti bemutató</t>
  </si>
  <si>
    <t>Természetismeret VMT csoport előtti bemutató</t>
  </si>
  <si>
    <t>Nemzetiségi irodalom</t>
  </si>
  <si>
    <t>Hetek száma</t>
  </si>
  <si>
    <t>Általános és alkalmazott nyelvészet</t>
  </si>
  <si>
    <t>Neveléselmélet</t>
  </si>
  <si>
    <t>Didaktika</t>
  </si>
  <si>
    <t>Pedagógiai szociálpszichológia</t>
  </si>
  <si>
    <t>I.</t>
  </si>
  <si>
    <t>v</t>
  </si>
  <si>
    <t>II.</t>
  </si>
  <si>
    <t>III.</t>
  </si>
  <si>
    <t>IV.</t>
  </si>
  <si>
    <t>s</t>
  </si>
  <si>
    <t>Tanító cigány–roma nemzetiségi szakirány – összesen</t>
  </si>
  <si>
    <t>Nemzetiségi nyelv 2.</t>
  </si>
  <si>
    <t>Nemzetiségi nyelv 4.</t>
  </si>
  <si>
    <t>Nemzetiségi nyelv 3.</t>
  </si>
  <si>
    <t>VMT csoport előtti tanítási gyakorlat 1.</t>
  </si>
  <si>
    <t>Csoport előtti tanítási gyakorlat 4. Vizuális nevelés, technika</t>
  </si>
  <si>
    <t>Ember és társadalom VMT csoport előtti bemutató</t>
  </si>
  <si>
    <t>Anatómia</t>
  </si>
  <si>
    <t>Szociolingvisztika</t>
  </si>
  <si>
    <t>RTALTANB014</t>
  </si>
  <si>
    <t>RTALTANB015</t>
  </si>
  <si>
    <t>NMTANANB021</t>
  </si>
  <si>
    <t>NMALTANB022</t>
  </si>
  <si>
    <t>Előfeltételek (tantárgynév)</t>
  </si>
  <si>
    <t>Csoport előtti bemutató 3. Ének-zene</t>
  </si>
  <si>
    <t>Csoport előtti bemutató 4. Testnevelés</t>
  </si>
  <si>
    <t>Zárótanítás</t>
  </si>
  <si>
    <t>Tárgykód</t>
  </si>
  <si>
    <t>Tanító német nemzetiségi szakirány – összesen</t>
  </si>
  <si>
    <t>HFALTANB001</t>
  </si>
  <si>
    <t>Rendszerező / leíró nyelvtan 1. (cigány–roma)</t>
  </si>
  <si>
    <t>Rendszerező / leíró nyelvtan 2. (cigány–roma)</t>
  </si>
  <si>
    <t>Korai idegen nyelv oktatás [köt. vál. tantárgytömb] – összesen</t>
  </si>
  <si>
    <t>HFALTANB092</t>
  </si>
  <si>
    <t>Bevezetés a kereszténységbe</t>
  </si>
  <si>
    <t>Általános és fejlődéslélektan 1.</t>
  </si>
  <si>
    <t>RTALTANB007</t>
  </si>
  <si>
    <t>Általános és fejlődéslélektan 2.</t>
  </si>
  <si>
    <t>RTALTANB152</t>
  </si>
  <si>
    <t>RTTANANB029</t>
  </si>
  <si>
    <t>Pszichológia – összesen</t>
  </si>
  <si>
    <t>NMALTANB431</t>
  </si>
  <si>
    <t>Komplex pedagógia 1. Értékorientált pedagógia</t>
  </si>
  <si>
    <t>Pedagógia – összesen</t>
  </si>
  <si>
    <t>Informatika – összesen</t>
  </si>
  <si>
    <t>Korunk irodalma 1.</t>
  </si>
  <si>
    <t>Előfeltételek 
(tantárgykód)</t>
  </si>
  <si>
    <t>Bevezetés az etikába</t>
  </si>
  <si>
    <t>Jogi és gazdasági alapismeretek</t>
  </si>
  <si>
    <t>BNALTS1002</t>
  </si>
  <si>
    <t>Kisebbségtudományi alapismeretek és romológia</t>
  </si>
  <si>
    <t>Magyar nyelv és irodalom</t>
  </si>
  <si>
    <t>Anyanyelv- és irodalomtanítás pedagógiája</t>
  </si>
  <si>
    <t>Irodalomtörténet</t>
  </si>
  <si>
    <t>Korunk irodalma</t>
  </si>
  <si>
    <t>Ének-zene</t>
  </si>
  <si>
    <t>Ének-szolfézs-zeneelmélet 1.</t>
  </si>
  <si>
    <t>Ének-szolfézs-zeneelmélet 2.</t>
  </si>
  <si>
    <t>Karvezetés-kargyakorlat 1.</t>
  </si>
  <si>
    <t>Karvezetés-kargyakorlat 2.</t>
  </si>
  <si>
    <t>Hangszerjáték  (zongora)</t>
  </si>
  <si>
    <t>Hangképzés</t>
  </si>
  <si>
    <t>Vizuális nevelés</t>
  </si>
  <si>
    <t>Vizuális kultúra 2.</t>
  </si>
  <si>
    <t>Vizuális kultúra 3.</t>
  </si>
  <si>
    <t>Vizuális kultúra 4.</t>
  </si>
  <si>
    <t>Matematika</t>
  </si>
  <si>
    <t>Matematikai tantárgy-pedagógia 1.</t>
  </si>
  <si>
    <t>A matematika alapjai</t>
  </si>
  <si>
    <t>Matematikai tantárgy-pedagógia 2.</t>
  </si>
  <si>
    <t>Természetismeret</t>
  </si>
  <si>
    <t>Természetismeret tantárgy-pedagógiája 1.</t>
  </si>
  <si>
    <t>Földrajzi ismeretek</t>
  </si>
  <si>
    <t>Biológiai ismeretek 1.</t>
  </si>
  <si>
    <t>Biológiai ismeretek 2.</t>
  </si>
  <si>
    <t>Természetismeret tantárgy-pedagógiája 2.</t>
  </si>
  <si>
    <t>Testnevelés-elmélet 1.</t>
  </si>
  <si>
    <t>Torna</t>
  </si>
  <si>
    <t>Atlétika</t>
  </si>
  <si>
    <t>Testnevelés és tantárgy-pedagógiája 3.</t>
  </si>
  <si>
    <t>Testnevelés műv.ter.  szigorlat</t>
  </si>
  <si>
    <t>Természetismeret műv.ter.szigorlat</t>
  </si>
  <si>
    <t>Matematika műv.ter.szigorlat</t>
  </si>
  <si>
    <t>Vizuális nev. műv.ter.szigorlat</t>
  </si>
  <si>
    <t>Ének-zene műv.ter.szigorlat</t>
  </si>
  <si>
    <t>Magyar nyelv és irodalom műv.ter.szigorlat</t>
  </si>
  <si>
    <t>Testnevelés</t>
  </si>
  <si>
    <t>Egyéni komplex külső iskolai gyakorlat 1.</t>
  </si>
  <si>
    <t>Egyéni komplex külső iskolai gyakorlat 2.</t>
  </si>
  <si>
    <t xml:space="preserve">Testnevelés VMT csoport előtti bemutató </t>
  </si>
  <si>
    <t xml:space="preserve">Ének-zene VMT csoport előtti bemutató </t>
  </si>
  <si>
    <t>Vizuális nevelés VMT csoport előtti bemutató</t>
  </si>
  <si>
    <t xml:space="preserve">Magyar nyelv VMT csoport előtti bemutató </t>
  </si>
  <si>
    <t>aí</t>
  </si>
  <si>
    <t>Anyanyelvi tantárgy-pedagógia 1.</t>
  </si>
  <si>
    <t>Anyanyelvi tantárgy-pedagógia 2.</t>
  </si>
  <si>
    <t>Ének-zenei tantárgy-pedagógia 1.</t>
  </si>
  <si>
    <t xml:space="preserve">Anyanyelvi tantárgypedagógia 1.,  </t>
  </si>
  <si>
    <t>Csoport előtti tanítási gyakorlat 2. Természetismeret, matematika</t>
  </si>
  <si>
    <t>Csoport előtti tanítási gyakorlat 3. Testnevelés, Ének-zene</t>
  </si>
  <si>
    <t>Tehetséggondozás 1.</t>
  </si>
  <si>
    <t>Tehetséggondozás 2.</t>
  </si>
  <si>
    <t>Tehetséggondozás [köt. vál. tantárgytömb] – összesen</t>
  </si>
  <si>
    <t>Informatika 1.</t>
  </si>
  <si>
    <t>Informatika 2.</t>
  </si>
  <si>
    <t xml:space="preserve">Gyermek- és ifjúságirodalom </t>
  </si>
  <si>
    <t>Idegen nyelv 1.</t>
  </si>
  <si>
    <t>Idegen nyelv 2.</t>
  </si>
  <si>
    <t>Idegen nyelv 4. (korai nyelvoktatás)</t>
  </si>
  <si>
    <t>Idegen nyelv 3. (korai nyelvoktatás)</t>
  </si>
  <si>
    <t>Matematika 6.</t>
  </si>
  <si>
    <t>Sportjátékok 1.</t>
  </si>
  <si>
    <t>Sportjátékok 2.</t>
  </si>
  <si>
    <t>Ének-zene 1.</t>
  </si>
  <si>
    <t>Csoport előtti tanítási gyakorlat 1. Magyar irodalom, anyanyelv, olvasás</t>
  </si>
  <si>
    <t xml:space="preserve">Egyéni nevelési gyakorlat 1. </t>
  </si>
  <si>
    <t xml:space="preserve">Egyéni nevelési gyakorlat 2. </t>
  </si>
  <si>
    <t>Nyelv- és beszédművelés 1.</t>
  </si>
  <si>
    <t>Nyelv- és beszédművelés 2.</t>
  </si>
  <si>
    <t xml:space="preserve">Testnevelés és tantárgy-pedagógiája 2. </t>
  </si>
  <si>
    <t xml:space="preserve">Technika, életvitel, háztartástan </t>
  </si>
  <si>
    <t xml:space="preserve">Környezettudatos nevelés 1. </t>
  </si>
  <si>
    <t xml:space="preserve">Környezettudatos nevelés 2. </t>
  </si>
  <si>
    <t xml:space="preserve">Integrált nevelés 2. </t>
  </si>
  <si>
    <t xml:space="preserve">Gyermekvédelem 2. </t>
  </si>
  <si>
    <t xml:space="preserve">Hagyományismeret 1. </t>
  </si>
  <si>
    <t>Összesen</t>
  </si>
  <si>
    <t>Német nemzetiségi nyelv és tanulásmódszertana 1.</t>
  </si>
  <si>
    <t>Német nemzetiségi nyelv és tanulásmódszertana 2.</t>
  </si>
  <si>
    <t xml:space="preserve">Nemzetiségi gyermekirodalom </t>
  </si>
  <si>
    <t>Németnemzetiség-ismeret és tanulásmódszertana</t>
  </si>
  <si>
    <t>Cigány-roma nemzetiségi nyelv és tanulásmódszertana</t>
  </si>
  <si>
    <t xml:space="preserve">Keresztény ünnepek és szimbólumok </t>
  </si>
  <si>
    <t>Hon- és népismeret</t>
  </si>
  <si>
    <t xml:space="preserve">Filozófiatörténet </t>
  </si>
  <si>
    <t>Pedagógiai kutatásmódszertan</t>
  </si>
  <si>
    <t>Család- és inkluzív pedagógia</t>
  </si>
  <si>
    <t>A személyiségfejlődés zavarai</t>
  </si>
  <si>
    <t>Szakmaikészség-fejlesztés</t>
  </si>
  <si>
    <t>Egyéni komplex pedagógiai gyakorlat 1.  (óvoda és  1-4. osztály)</t>
  </si>
  <si>
    <t>Egyéni komplex pedagógiai gyakorlat 2. (5-6. osztály és tanórán kívüli)</t>
  </si>
  <si>
    <t>Csoport előtti bemutató 5. Vizuális nevelés</t>
  </si>
  <si>
    <t>Csoport előtti bemutató 6. Környezetismeret</t>
  </si>
  <si>
    <t>Csoport előtti bemutató 7. Technika</t>
  </si>
  <si>
    <t>Csoport előtti bemutató 2.Matematika</t>
  </si>
  <si>
    <t xml:space="preserve">Csoport előtti tanítási gyakorlat 1. </t>
  </si>
  <si>
    <t xml:space="preserve">Csoport előtti tanítási gyakorlat 2. </t>
  </si>
  <si>
    <t xml:space="preserve">Csoport előtti tanítási gyakorlat 3.
</t>
  </si>
  <si>
    <t>VMT/TNN/TCRN csoport előtti tanítási gyakorlat 1. (1-4. osztály)</t>
  </si>
  <si>
    <t>VMT/TNN/TCRN csoport előtti tanítási gyakorlat 2. (5-6. osztály)</t>
  </si>
  <si>
    <t>Vizuális kultúra és kommunikáció 1.</t>
  </si>
  <si>
    <t>Vizuális kultúra és kommunikáció 2.</t>
  </si>
  <si>
    <t>Vizuális kultúra és nevelés tantárgy-pedagógiája 1.</t>
  </si>
  <si>
    <t>Vizuális kultúra és nevelés tantárgy-pedagógiája 2.</t>
  </si>
  <si>
    <t>Integrált inkluzív nevelés [köt. vál. tantárgytömb] – összesen</t>
  </si>
  <si>
    <t>Csoport előtti bemutató 1. Magyar</t>
  </si>
  <si>
    <t>Vizuális kultúra 5.</t>
  </si>
  <si>
    <t>Informatika1</t>
  </si>
  <si>
    <t>Gyermekvédelem 1</t>
  </si>
  <si>
    <t>Komplex pedagógia 3. A keresztény nevelés alapjai;  Kompetencia alapú pedagógia</t>
  </si>
  <si>
    <t>Egyéni nevelési gyakorlat 2.</t>
  </si>
  <si>
    <t>Választható műveltségi területek (VMT)</t>
  </si>
  <si>
    <t>Gyakorlati képzés</t>
  </si>
  <si>
    <t>Szakdolgozat</t>
  </si>
  <si>
    <t>Szabadon választhatók (12 kredit)</t>
  </si>
  <si>
    <t>Matematikai tantárgy-pedagógia 3.</t>
  </si>
  <si>
    <t>Zeneóvodai foglalkozások vezetése [köt. vál. tantárgytömb] – összesen</t>
  </si>
  <si>
    <t>Zeneóvodai foglalkozások vezetése 1.</t>
  </si>
  <si>
    <t>Zeneóvodai foglalkozások vezetése 2.</t>
  </si>
  <si>
    <t>Nevelés- és művelődéstörténet 2.</t>
  </si>
  <si>
    <t>Nevelés- és művelődéstörténet 1.</t>
  </si>
  <si>
    <t>BNTANI2050</t>
  </si>
  <si>
    <t>BNTANI2051</t>
  </si>
  <si>
    <t>BNTANI2052</t>
  </si>
  <si>
    <t>BNTANI1053</t>
  </si>
  <si>
    <t>BNTANI1054</t>
  </si>
  <si>
    <t>BNTANI1001</t>
  </si>
  <si>
    <t>BNTANI1002</t>
  </si>
  <si>
    <t>BNTANI2001</t>
  </si>
  <si>
    <t>BNTANI1003</t>
  </si>
  <si>
    <t>BNTANI1004</t>
  </si>
  <si>
    <t>BNTANI2002</t>
  </si>
  <si>
    <t>BNTANI1005</t>
  </si>
  <si>
    <t>BNTANI2003</t>
  </si>
  <si>
    <t>BNTANI2004</t>
  </si>
  <si>
    <t>BNTANI1006</t>
  </si>
  <si>
    <t>BNTANI1007</t>
  </si>
  <si>
    <t>BNTANI2005</t>
  </si>
  <si>
    <t>BNTANI1008</t>
  </si>
  <si>
    <t>BNTANI2006</t>
  </si>
  <si>
    <t>BNTANI2007</t>
  </si>
  <si>
    <t>BNTANI1009</t>
  </si>
  <si>
    <t>BNTANI1010</t>
  </si>
  <si>
    <t>BNTANI2008</t>
  </si>
  <si>
    <t>BNTANI1011</t>
  </si>
  <si>
    <t>BNTANI1012</t>
  </si>
  <si>
    <t>BNTANI1013</t>
  </si>
  <si>
    <t>BNTANI2009</t>
  </si>
  <si>
    <t>BNTANI1014</t>
  </si>
  <si>
    <t>BNTANI1015</t>
  </si>
  <si>
    <t>BNTANI2010</t>
  </si>
  <si>
    <t>BNTANI1016</t>
  </si>
  <si>
    <t>BNTANI1017</t>
  </si>
  <si>
    <t>BNTANI2011</t>
  </si>
  <si>
    <t>BNTANI2012</t>
  </si>
  <si>
    <t>BNTANI1018</t>
  </si>
  <si>
    <t>BNTANI1019</t>
  </si>
  <si>
    <t>BNTANI1020</t>
  </si>
  <si>
    <t>BNTANI2013</t>
  </si>
  <si>
    <t>BNTANI2014</t>
  </si>
  <si>
    <t>BNTANI1021</t>
  </si>
  <si>
    <t>BNTANI2015</t>
  </si>
  <si>
    <t>BNTANI1022</t>
  </si>
  <si>
    <t>BNTANI2016</t>
  </si>
  <si>
    <t>BNTANI1023</t>
  </si>
  <si>
    <t>BNTANI2017</t>
  </si>
  <si>
    <t>BNTANI1024</t>
  </si>
  <si>
    <t>BNTANI2018</t>
  </si>
  <si>
    <t>BNTANI1025</t>
  </si>
  <si>
    <t>BNTANI2019</t>
  </si>
  <si>
    <t>BNTANI1026</t>
  </si>
  <si>
    <t>BNTANI2020</t>
  </si>
  <si>
    <t>BNTANI1027</t>
  </si>
  <si>
    <t>BNTANI2021</t>
  </si>
  <si>
    <t>BNTANI1028</t>
  </si>
  <si>
    <t>BNTANI2022</t>
  </si>
  <si>
    <t>BNTANI1029</t>
  </si>
  <si>
    <t>BNTANI1030</t>
  </si>
  <si>
    <t>BNTANI2023</t>
  </si>
  <si>
    <t>BNTANI1031</t>
  </si>
  <si>
    <t>BNTANI1032</t>
  </si>
  <si>
    <t>BNTANI1033</t>
  </si>
  <si>
    <t>BNTANI1034</t>
  </si>
  <si>
    <t>BNTANI2024</t>
  </si>
  <si>
    <t>BNTANI2025</t>
  </si>
  <si>
    <t>BNTANI2026</t>
  </si>
  <si>
    <t>BNTANI2027</t>
  </si>
  <si>
    <t>BNTANI1035</t>
  </si>
  <si>
    <t>BNTANI2028</t>
  </si>
  <si>
    <t>BNTANI1036</t>
  </si>
  <si>
    <t>BNTANI2029</t>
  </si>
  <si>
    <t>BNTANI1037</t>
  </si>
  <si>
    <t>BNTANI2030</t>
  </si>
  <si>
    <t>BNTANI2031</t>
  </si>
  <si>
    <t>BNTANI2032</t>
  </si>
  <si>
    <t>BNTANI2033</t>
  </si>
  <si>
    <t>BNTANI2034</t>
  </si>
  <si>
    <t>BNTANI2035</t>
  </si>
  <si>
    <t>BNTANI1038</t>
  </si>
  <si>
    <t>BNTANI1039</t>
  </si>
  <si>
    <t>BNTANI1040</t>
  </si>
  <si>
    <t>BNTANI2036</t>
  </si>
  <si>
    <t>BNTANI2037</t>
  </si>
  <si>
    <t>BNTANI2042</t>
  </si>
  <si>
    <t>BNTANI1045</t>
  </si>
  <si>
    <t>BNTANI2043</t>
  </si>
  <si>
    <t>BNTANI2044</t>
  </si>
  <si>
    <t>BNTANI1046</t>
  </si>
  <si>
    <t>BNTANI1047</t>
  </si>
  <si>
    <t>BNTANI1048</t>
  </si>
  <si>
    <t>BNTANI2045</t>
  </si>
  <si>
    <t>BNTANI2046</t>
  </si>
  <si>
    <t>BNTANI2047</t>
  </si>
  <si>
    <t>BNTANI1049</t>
  </si>
  <si>
    <t>BNTANI2048</t>
  </si>
  <si>
    <t>BNTANI1050</t>
  </si>
  <si>
    <t>BNTANI2049</t>
  </si>
  <si>
    <t>BNTANI1051</t>
  </si>
  <si>
    <t>BNTANI1052</t>
  </si>
  <si>
    <t>BNTANI1055</t>
  </si>
  <si>
    <t>BNTANI1056</t>
  </si>
  <si>
    <t>BNTANI1057</t>
  </si>
  <si>
    <t>BNTANI2053</t>
  </si>
  <si>
    <t>BNTANI2054</t>
  </si>
  <si>
    <t>BNTANI1058</t>
  </si>
  <si>
    <t>BNTANI2055</t>
  </si>
  <si>
    <t>BNTANI1059</t>
  </si>
  <si>
    <t>BNTANI1060</t>
  </si>
  <si>
    <t>BNTANI1061</t>
  </si>
  <si>
    <t>BNTANI2056</t>
  </si>
  <si>
    <t>BNTANI2057</t>
  </si>
  <si>
    <t>BNTANI2058</t>
  </si>
  <si>
    <t>BNTANI1062</t>
  </si>
  <si>
    <t>BNTANI1063</t>
  </si>
  <si>
    <t>BNTANI1064</t>
  </si>
  <si>
    <t>BNTANI1065</t>
  </si>
  <si>
    <t>BNTANI2059</t>
  </si>
  <si>
    <t>BNTANI2060</t>
  </si>
  <si>
    <t>BNTANI2061</t>
  </si>
  <si>
    <t>BNTANI2062</t>
  </si>
  <si>
    <t>BNTANI2063</t>
  </si>
  <si>
    <t>BNTANI1066</t>
  </si>
  <si>
    <t>BNTANI1067</t>
  </si>
  <si>
    <t>BNTANI1068</t>
  </si>
  <si>
    <t>BNTANI1069</t>
  </si>
  <si>
    <t>BNTANI1075</t>
  </si>
  <si>
    <t>BNTANI2069</t>
  </si>
  <si>
    <t>BNTANI1076</t>
  </si>
  <si>
    <t>BNTANI2070</t>
  </si>
  <si>
    <t>BNTANI2071</t>
  </si>
  <si>
    <t>BNTANI1077</t>
  </si>
  <si>
    <t>BNTANI1078</t>
  </si>
  <si>
    <t>BNTANI1079</t>
  </si>
  <si>
    <t>BNTANI2072</t>
  </si>
  <si>
    <t>BNTANI2073</t>
  </si>
  <si>
    <t>BNTANI1080</t>
  </si>
  <si>
    <t>BNTANI2074</t>
  </si>
  <si>
    <t>BNTANI1081</t>
  </si>
  <si>
    <t>BNTANI2075</t>
  </si>
  <si>
    <t>BNTANI1082</t>
  </si>
  <si>
    <t>BNTANI2076</t>
  </si>
  <si>
    <t>BNTANI1083</t>
  </si>
  <si>
    <t>BNTANI1084</t>
  </si>
  <si>
    <t>BNTANI2077</t>
  </si>
  <si>
    <t>BNTANI1085</t>
  </si>
  <si>
    <t>BNTANI2078</t>
  </si>
  <si>
    <t>BNTANI1086</t>
  </si>
  <si>
    <t xml:space="preserve">Komplex pedagógia 2. Az iskoláskor pedagógiája </t>
  </si>
  <si>
    <t>BNTANI2079</t>
  </si>
  <si>
    <t>BNTANI2080</t>
  </si>
  <si>
    <t>Komplex pedagógia 3.   Kompetencia alapú pedagógia,
a keresztény nevelés alapjai</t>
  </si>
  <si>
    <t>BNTANI2081</t>
  </si>
  <si>
    <t>BNTANI1087</t>
  </si>
  <si>
    <t>BNTANI1089</t>
  </si>
  <si>
    <t>BNTANI2082</t>
  </si>
  <si>
    <t>BNTANI2083</t>
  </si>
  <si>
    <t>BNTANI2084</t>
  </si>
  <si>
    <t>BNTANI2085</t>
  </si>
  <si>
    <t>VMT/TNN/TCRN csoport előtti bemutató 1. (angol nyelv)</t>
  </si>
  <si>
    <t>VMT/TNN/TCRN csoport előtti bemutató 2. (angol nyelv)</t>
  </si>
  <si>
    <t>VMT/TNN/TCRN csoport előtti bemutató 3. (angol nyelv)</t>
  </si>
  <si>
    <r>
      <rPr>
        <b/>
        <sz val="10"/>
        <rFont val="Times New Roman"/>
        <family val="1"/>
      </rPr>
      <t>Társadalomtudomány– összesen</t>
    </r>
    <r>
      <rPr>
        <sz val="10"/>
        <rFont val="Times New Roman"/>
        <family val="1"/>
      </rPr>
      <t xml:space="preserve"> </t>
    </r>
  </si>
  <si>
    <r>
      <t>Testnevelés és tantárgy-pedagógia 1.</t>
    </r>
    <r>
      <rPr>
        <strike/>
        <sz val="10"/>
        <rFont val="Times New Roman"/>
        <family val="1"/>
      </rPr>
      <t xml:space="preserve">  </t>
    </r>
  </si>
  <si>
    <r>
      <t>Hagyományismeret 2.</t>
    </r>
    <r>
      <rPr>
        <strike/>
        <sz val="10"/>
        <rFont val="Times New Roman"/>
        <family val="1"/>
      </rPr>
      <t xml:space="preserve"> </t>
    </r>
  </si>
  <si>
    <t>Ének-zenei tantárgy-pedagógia 2.</t>
  </si>
  <si>
    <t>Ének-zenei tantárgy-pedagógia 3.</t>
  </si>
  <si>
    <t>Csoport előtti tanítási gyakorlat 3.</t>
  </si>
  <si>
    <t xml:space="preserve">A tanulmányi rektorhelyettes 9/2013-14/I. (X.21.) számú tanulmányi hirdetménye a tanító alapszakon választható műveltségi területek szabályozásával kapcsolatban a következő felületen olvasható: </t>
  </si>
  <si>
    <t>http://avkf.hu/dok/tanulmanyi_hirdetmeny_tanito_alapszakon_valaszthato_muveltsegi_teruletek_szabalyozasaval_kapcsolatban_2013_11_04.pdf</t>
  </si>
  <si>
    <t>beépül a TP-be</t>
  </si>
  <si>
    <t>Év</t>
  </si>
  <si>
    <t>F</t>
  </si>
  <si>
    <t>Ajánlott félév</t>
  </si>
  <si>
    <t>Induló tanév</t>
  </si>
  <si>
    <t>tav.</t>
  </si>
  <si>
    <t>ősz</t>
  </si>
  <si>
    <t>2013/14</t>
  </si>
  <si>
    <t>2014/15</t>
  </si>
  <si>
    <t>2015/16</t>
  </si>
  <si>
    <t>2016/17</t>
  </si>
  <si>
    <t>2017/18</t>
  </si>
  <si>
    <t>2018/19</t>
  </si>
  <si>
    <r>
      <rPr>
        <b/>
        <sz val="36"/>
        <color indexed="60"/>
        <rFont val="Times New Roman"/>
        <family val="1"/>
      </rPr>
      <t xml:space="preserve">Tanító alapképzési BA szak </t>
    </r>
    <r>
      <rPr>
        <b/>
        <sz val="24"/>
        <color indexed="10"/>
        <rFont val="Times New Roman"/>
        <family val="1"/>
      </rPr>
      <t xml:space="preserve">
</t>
    </r>
    <r>
      <rPr>
        <b/>
        <sz val="24"/>
        <color indexed="17"/>
        <rFont val="Times New Roman"/>
        <family val="1"/>
      </rPr>
      <t>nappali tagozat</t>
    </r>
  </si>
  <si>
    <t>Gyakorlatok tervezett megnevezése 2016. szeptember 1.-től</t>
  </si>
  <si>
    <r>
      <t xml:space="preserve">Tanító alapképzési BA szak </t>
    </r>
    <r>
      <rPr>
        <b/>
        <sz val="24"/>
        <color indexed="10"/>
        <rFont val="Times New Roman"/>
        <family val="1"/>
      </rPr>
      <t xml:space="preserve">
</t>
    </r>
    <r>
      <rPr>
        <b/>
        <sz val="24"/>
        <color indexed="17"/>
        <rFont val="Times New Roman"/>
        <family val="1"/>
      </rPr>
      <t>nappali tagozat</t>
    </r>
  </si>
  <si>
    <r>
      <t xml:space="preserve">Tanító alapképzési BA szak </t>
    </r>
    <r>
      <rPr>
        <b/>
        <sz val="24"/>
        <color indexed="10"/>
        <rFont val="Times New Roman"/>
        <family val="1"/>
      </rPr>
      <t xml:space="preserve">
</t>
    </r>
    <r>
      <rPr>
        <b/>
        <sz val="24"/>
        <color indexed="60"/>
        <rFont val="Times New Roman"/>
        <family val="1"/>
      </rPr>
      <t>Német nemzetiségi szakirány</t>
    </r>
    <r>
      <rPr>
        <b/>
        <sz val="24"/>
        <color indexed="10"/>
        <rFont val="Times New Roman"/>
        <family val="1"/>
      </rPr>
      <t xml:space="preserve">
</t>
    </r>
    <r>
      <rPr>
        <b/>
        <sz val="24"/>
        <color indexed="17"/>
        <rFont val="Times New Roman"/>
        <family val="1"/>
      </rPr>
      <t>nappali tagozat</t>
    </r>
  </si>
  <si>
    <r>
      <rPr>
        <b/>
        <sz val="18"/>
        <color indexed="10"/>
        <rFont val="Times New Roman"/>
        <family val="1"/>
      </rPr>
      <t xml:space="preserve">Tanító alapképzési BA szak 
</t>
    </r>
    <r>
      <rPr>
        <b/>
        <sz val="16"/>
        <color indexed="17"/>
        <rFont val="Times New Roman"/>
        <family val="1"/>
      </rPr>
      <t xml:space="preserve">nappali tagozat - műveltségi területek és tárgyaik </t>
    </r>
  </si>
  <si>
    <r>
      <t xml:space="preserve">Tanító alapképzési BA szak </t>
    </r>
    <r>
      <rPr>
        <b/>
        <sz val="24"/>
        <color indexed="10"/>
        <rFont val="Times New Roman"/>
        <family val="1"/>
      </rPr>
      <t xml:space="preserve">
</t>
    </r>
    <r>
      <rPr>
        <b/>
        <sz val="24"/>
        <color indexed="60"/>
        <rFont val="Times New Roman"/>
        <family val="1"/>
      </rPr>
      <t>Cigány-roma nemzetiségi szakirány</t>
    </r>
    <r>
      <rPr>
        <b/>
        <sz val="24"/>
        <color indexed="10"/>
        <rFont val="Times New Roman"/>
        <family val="1"/>
      </rPr>
      <t xml:space="preserve">
</t>
    </r>
    <r>
      <rPr>
        <b/>
        <sz val="24"/>
        <color indexed="17"/>
        <rFont val="Times New Roman"/>
        <family val="1"/>
      </rPr>
      <t>nappali tagozat</t>
    </r>
  </si>
  <si>
    <t>Egyéni komplex pedagógiai gyakorlat 1.  (óvoda és  1-4. o.)</t>
  </si>
  <si>
    <t>Egyéni komplex pedagógiai gyakorlat 2. (5-6. o. és tanórán kívüli)</t>
  </si>
  <si>
    <t>VMT/TNN/TCRN csoport előtti tanítási gyakorlat 1. (1-4. o.)</t>
  </si>
  <si>
    <t>VMT/TNN/TCRN csoport előtti tanítási gyakorlat 2. (5-6. o.)</t>
  </si>
  <si>
    <t>Gyakorlatok menete - 2015/2016.</t>
  </si>
  <si>
    <t>A csoport előtti gyakorlatok az őszi félévben kerülnek meghirdetésre, az egyéni gyakorlatok pedig a tavaszi félévben. 
A bemutató tanításokat a TP-t oktató kollégák önállóan szervezik meg.</t>
  </si>
  <si>
    <t>Egyéni iskolai gyakorlat 1.</t>
  </si>
  <si>
    <r>
      <t>Egyéni iskolai gyakorlat 2</t>
    </r>
    <r>
      <rPr>
        <sz val="8"/>
        <rFont val="Tw Cen MT"/>
        <family val="2"/>
      </rPr>
      <t> </t>
    </r>
    <r>
      <rPr>
        <sz val="10"/>
        <rFont val="Times New Roman"/>
        <family val="1"/>
      </rPr>
      <t>.</t>
    </r>
  </si>
  <si>
    <t xml:space="preserve">Egyéni iskolai gyakorlat 3. </t>
  </si>
  <si>
    <t>Összefüggő szakmai gyakorlat -</t>
  </si>
  <si>
    <r>
      <t>Csoport előtti tanítási gyakorlat 1. Magyar nyelv és irodalom, matematika</t>
    </r>
    <r>
      <rPr>
        <sz val="8"/>
        <rFont val="Tw Cen MT"/>
        <family val="2"/>
      </rPr>
      <t> </t>
    </r>
  </si>
  <si>
    <r>
      <t xml:space="preserve">Csoport előtti tanítási gyakorlat 3. Rajz és vizuális kultúra, életvitel (technika), ének-zene, matematika </t>
    </r>
    <r>
      <rPr>
        <b/>
        <sz val="10"/>
        <rFont val="Times New Roman"/>
        <family val="1"/>
      </rPr>
      <t>és</t>
    </r>
    <r>
      <rPr>
        <sz val="10"/>
        <rFont val="Times New Roman"/>
        <family val="1"/>
      </rPr>
      <t xml:space="preserve"> VMT</t>
    </r>
  </si>
  <si>
    <t xml:space="preserve">Csoport előtti tanítási gyakorlat 2. Környezetismeret, testnevelés és sport, magyar és VMT </t>
  </si>
  <si>
    <t>nincs, mert korábban beépül</t>
  </si>
  <si>
    <t>Angol</t>
  </si>
  <si>
    <t>BNTANI2064</t>
  </si>
  <si>
    <t>Rendszerező leíró nyelvtan 1.</t>
  </si>
  <si>
    <t>BNTANI1070</t>
  </si>
  <si>
    <t>Rendszerező leíró nyelvtan 2.</t>
  </si>
  <si>
    <t>BNTANI2065</t>
  </si>
  <si>
    <t>Nyelv- és sílusgyakorlat</t>
  </si>
  <si>
    <t>BNTANI2066</t>
  </si>
  <si>
    <t>Civilizáció / országismeret / beszédgyakorlat 1.</t>
  </si>
  <si>
    <t>BNTANI1071</t>
  </si>
  <si>
    <t>Civilizáció / országismeret / beszédgyakorlat 2.</t>
  </si>
  <si>
    <t>BNTANI2067</t>
  </si>
  <si>
    <t>Angol gyermekirodalom 1.</t>
  </si>
  <si>
    <t>BNTANI1072</t>
  </si>
  <si>
    <t>Angol gyermekirodalom 2.</t>
  </si>
  <si>
    <t>BNTANI2068</t>
  </si>
  <si>
    <t>Angol nyelvi tantárgy-pedagógia 1.</t>
  </si>
  <si>
    <t>BNTANI1073</t>
  </si>
  <si>
    <t>Angol nyelvi tantárgy-pedagógia 2.</t>
  </si>
  <si>
    <t>BNTANI1074</t>
  </si>
  <si>
    <t>Angol nyelvi műv.ter. szigorlat</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</si>
</sst>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s>
  <fonts count="69">
    <font>
      <sz val="10"/>
      <name val="Arial CE"/>
      <family val="0"/>
    </font>
    <font>
      <sz val="11"/>
      <color indexed="8"/>
      <name val="Calibri"/>
      <family val="2"/>
    </font>
    <font>
      <sz val="9"/>
      <name val="Arial CE"/>
      <family val="0"/>
    </font>
    <font>
      <sz val="8"/>
      <color indexed="55"/>
      <name val="Arial CE"/>
      <family val="0"/>
    </font>
    <font>
      <b/>
      <sz val="10"/>
      <name val="Arial CE"/>
      <family val="0"/>
    </font>
    <font>
      <sz val="10"/>
      <name val="Times New Roman"/>
      <family val="1"/>
    </font>
    <font>
      <b/>
      <sz val="10"/>
      <name val="Times New Roman"/>
      <family val="1"/>
    </font>
    <font>
      <strike/>
      <sz val="10"/>
      <name val="Times New Roman"/>
      <family val="1"/>
    </font>
    <font>
      <sz val="10"/>
      <color indexed="55"/>
      <name val="Times New Roman"/>
      <family val="1"/>
    </font>
    <font>
      <b/>
      <sz val="36"/>
      <color indexed="10"/>
      <name val="Times New Roman"/>
      <family val="1"/>
    </font>
    <font>
      <b/>
      <sz val="24"/>
      <color indexed="10"/>
      <name val="Times New Roman"/>
      <family val="1"/>
    </font>
    <font>
      <b/>
      <sz val="24"/>
      <color indexed="17"/>
      <name val="Times New Roman"/>
      <family val="1"/>
    </font>
    <font>
      <b/>
      <sz val="18"/>
      <color indexed="10"/>
      <name val="Times New Roman"/>
      <family val="1"/>
    </font>
    <font>
      <b/>
      <sz val="16"/>
      <color indexed="17"/>
      <name val="Times New Roman"/>
      <family val="1"/>
    </font>
    <font>
      <b/>
      <sz val="36"/>
      <color indexed="60"/>
      <name val="Times New Roman"/>
      <family val="1"/>
    </font>
    <font>
      <b/>
      <sz val="24"/>
      <color indexed="60"/>
      <name val="Times New Roman"/>
      <family val="1"/>
    </font>
    <font>
      <sz val="8"/>
      <name val="Tw Cen MT"/>
      <family val="2"/>
    </font>
    <font>
      <sz val="9"/>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u val="single"/>
      <sz val="10"/>
      <color indexed="20"/>
      <name val="Arial CE"/>
      <family val="0"/>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family val="1"/>
    </font>
    <font>
      <sz val="10"/>
      <color indexed="10"/>
      <name val="Times New Roman"/>
      <family val="1"/>
    </font>
    <font>
      <b/>
      <sz val="11"/>
      <color indexed="60"/>
      <name val="Times New Roman"/>
      <family val="1"/>
    </font>
    <font>
      <b/>
      <sz val="12"/>
      <color indexed="60"/>
      <name val="Times New Roman"/>
      <family val="1"/>
    </font>
    <font>
      <sz val="16"/>
      <color indexed="60"/>
      <name val="Times New Roman"/>
      <family val="1"/>
    </font>
    <font>
      <u val="single"/>
      <sz val="10"/>
      <color indexed="12"/>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u val="single"/>
      <sz val="10"/>
      <color theme="11"/>
      <name val="Arial CE"/>
      <family val="0"/>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family val="1"/>
    </font>
    <font>
      <sz val="10"/>
      <color rgb="FFFF0000"/>
      <name val="Times New Roman"/>
      <family val="1"/>
    </font>
    <font>
      <b/>
      <sz val="11"/>
      <color rgb="FFC00000"/>
      <name val="Times New Roman"/>
      <family val="1"/>
    </font>
    <font>
      <b/>
      <sz val="12"/>
      <color rgb="FFC00000"/>
      <name val="Times New Roman"/>
      <family val="1"/>
    </font>
    <font>
      <b/>
      <sz val="36"/>
      <color rgb="FFC00000"/>
      <name val="Times New Roman"/>
      <family val="1"/>
    </font>
    <font>
      <sz val="16"/>
      <color rgb="FFC00000"/>
      <name val="Times New Roman"/>
      <family val="1"/>
    </font>
    <font>
      <u val="single"/>
      <sz val="10"/>
      <color theme="1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1499900072813034"/>
        <bgColor indexed="64"/>
      </patternFill>
    </fill>
    <fill>
      <patternFill patternType="solid">
        <fgColor indexed="15"/>
        <bgColor indexed="64"/>
      </patternFill>
    </fill>
    <fill>
      <patternFill patternType="solid">
        <fgColor rgb="FF00FFFF"/>
        <bgColor indexed="64"/>
      </patternFill>
    </fill>
    <fill>
      <patternFill patternType="solid">
        <fgColor rgb="FF66FFFF"/>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right/>
      <top style="medium"/>
      <bottom/>
    </border>
    <border>
      <left style="medium"/>
      <right style="thin"/>
      <top style="thin"/>
      <bottom style="thin"/>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right style="medium"/>
      <top style="medium"/>
      <bottom style="medium"/>
    </border>
    <border>
      <left style="thin"/>
      <right style="medium"/>
      <top style="thin"/>
      <bottom/>
    </border>
    <border>
      <left/>
      <right style="medium"/>
      <top/>
      <bottom/>
    </border>
    <border>
      <left style="thin"/>
      <right style="medium"/>
      <top style="thin"/>
      <bottom style="thin"/>
    </border>
    <border>
      <left style="medium"/>
      <right style="thin"/>
      <top style="thin"/>
      <bottom/>
    </border>
    <border>
      <left style="medium"/>
      <right style="thin"/>
      <top/>
      <bottom style="thin"/>
    </border>
    <border>
      <left style="medium"/>
      <right style="thin"/>
      <top/>
      <bottom/>
    </border>
    <border>
      <left style="thin"/>
      <right style="medium"/>
      <top style="thin"/>
      <bottom style="medium"/>
    </border>
    <border>
      <left style="medium"/>
      <right/>
      <top/>
      <bottom/>
    </border>
    <border>
      <left style="medium"/>
      <right/>
      <top/>
      <bottom style="medium"/>
    </border>
    <border>
      <left/>
      <right style="medium"/>
      <top style="thin"/>
      <bottom style="thin"/>
    </border>
    <border>
      <left/>
      <right style="medium"/>
      <top style="thin"/>
      <bottom style="medium"/>
    </border>
    <border>
      <left style="thin"/>
      <right/>
      <top style="medium"/>
      <bottom style="thin"/>
    </border>
    <border>
      <left style="thin"/>
      <right/>
      <top style="thin"/>
      <bottom style="medium"/>
    </border>
    <border>
      <left style="medium"/>
      <right/>
      <top style="medium"/>
      <bottom style="medium"/>
    </border>
    <border>
      <left style="thin"/>
      <right/>
      <top style="medium"/>
      <bottom style="medium"/>
    </border>
    <border>
      <left style="thin"/>
      <right/>
      <top/>
      <bottom style="medium"/>
    </border>
    <border>
      <left style="medium"/>
      <right/>
      <top style="medium"/>
      <bottom/>
    </border>
    <border>
      <left/>
      <right/>
      <top style="medium"/>
      <bottom style="medium"/>
    </border>
    <border>
      <left style="medium"/>
      <right style="medium"/>
      <top style="medium"/>
      <bottom style="medium"/>
    </border>
    <border>
      <left style="thin"/>
      <right style="medium"/>
      <top/>
      <bottom style="medium"/>
    </border>
    <border>
      <left style="medium"/>
      <right/>
      <top style="medium"/>
      <bottom style="thin"/>
    </border>
    <border>
      <left/>
      <right/>
      <top style="medium"/>
      <bottom style="thin"/>
    </border>
    <border>
      <left/>
      <right style="medium"/>
      <top style="medium"/>
      <bottom style="thin"/>
    </border>
    <border>
      <left style="thin"/>
      <right/>
      <top/>
      <bottom/>
    </border>
    <border>
      <left style="thin"/>
      <right/>
      <top/>
      <bottom style="thin"/>
    </border>
    <border>
      <left style="thin"/>
      <right style="thin"/>
      <top style="medium"/>
      <bottom/>
    </border>
    <border>
      <left/>
      <right style="medium"/>
      <top style="medium"/>
      <bottom/>
    </border>
    <border>
      <left style="thin"/>
      <right style="medium"/>
      <top style="medium"/>
      <bottom/>
    </border>
    <border>
      <left style="thin"/>
      <right style="medium"/>
      <top/>
      <bottom/>
    </border>
    <border>
      <left/>
      <right/>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0" fillId="22" borderId="7" applyNumberFormat="0" applyFont="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4" fillId="29" borderId="0" applyNumberFormat="0" applyBorder="0" applyAlignment="0" applyProtection="0"/>
    <xf numFmtId="0" fontId="55" fillId="30"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0" borderId="0">
      <alignment/>
      <protection/>
    </xf>
    <xf numFmtId="0" fontId="5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60" fillId="32" borderId="0" applyNumberFormat="0" applyBorder="0" applyAlignment="0" applyProtection="0"/>
    <xf numFmtId="0" fontId="61" fillId="30" borderId="1" applyNumberFormat="0" applyAlignment="0" applyProtection="0"/>
    <xf numFmtId="9" fontId="0" fillId="0" borderId="0" applyFont="0" applyFill="0" applyBorder="0" applyAlignment="0" applyProtection="0"/>
  </cellStyleXfs>
  <cellXfs count="309">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NumberFormat="1" applyFont="1" applyFill="1" applyBorder="1" applyAlignment="1">
      <alignment horizontal="center" shrinkToFit="1"/>
    </xf>
    <xf numFmtId="0" fontId="3" fillId="0" borderId="0" xfId="0" applyNumberFormat="1" applyFont="1" applyFill="1" applyBorder="1" applyAlignment="1">
      <alignment horizontal="left"/>
    </xf>
    <xf numFmtId="0" fontId="0" fillId="0" borderId="0" xfId="0" applyAlignment="1">
      <alignment/>
    </xf>
    <xf numFmtId="0" fontId="0" fillId="0" borderId="0" xfId="0" applyFill="1" applyAlignment="1">
      <alignment/>
    </xf>
    <xf numFmtId="0" fontId="0" fillId="0" borderId="0" xfId="0" applyFont="1" applyAlignment="1">
      <alignment/>
    </xf>
    <xf numFmtId="0" fontId="5" fillId="0" borderId="10" xfId="0" applyFont="1" applyFill="1" applyBorder="1" applyAlignment="1">
      <alignment horizontal="left" vertical="center" wrapText="1"/>
    </xf>
    <xf numFmtId="0" fontId="5" fillId="0" borderId="10" xfId="0" applyFont="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center" vertical="center" shrinkToFit="1"/>
    </xf>
    <xf numFmtId="0" fontId="5" fillId="0" borderId="10" xfId="0" applyFont="1" applyFill="1" applyBorder="1" applyAlignment="1">
      <alignment horizontal="left" vertical="center"/>
    </xf>
    <xf numFmtId="0" fontId="5" fillId="0" borderId="0" xfId="0" applyFont="1" applyFill="1" applyBorder="1" applyAlignment="1">
      <alignment vertical="center"/>
    </xf>
    <xf numFmtId="0" fontId="5" fillId="0" borderId="0" xfId="0" applyNumberFormat="1" applyFont="1" applyFill="1" applyBorder="1" applyAlignment="1">
      <alignment horizontal="center" shrinkToFit="1"/>
    </xf>
    <xf numFmtId="0" fontId="5" fillId="0" borderId="0" xfId="0" applyFont="1" applyFill="1" applyBorder="1" applyAlignment="1">
      <alignment horizontal="center"/>
    </xf>
    <xf numFmtId="0" fontId="7"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shrinkToFit="1"/>
    </xf>
    <xf numFmtId="0" fontId="5" fillId="0" borderId="10" xfId="0" applyFont="1" applyFill="1" applyBorder="1" applyAlignment="1">
      <alignment horizontal="left"/>
    </xf>
    <xf numFmtId="0" fontId="5" fillId="0" borderId="10" xfId="0" applyNumberFormat="1" applyFont="1" applyFill="1" applyBorder="1" applyAlignment="1">
      <alignment horizontal="center" vertical="center" shrinkToFit="1"/>
    </xf>
    <xf numFmtId="0" fontId="8" fillId="0" borderId="0" xfId="0" applyNumberFormat="1" applyFont="1" applyFill="1" applyBorder="1" applyAlignment="1">
      <alignment horizontal="left"/>
    </xf>
    <xf numFmtId="0" fontId="5" fillId="0" borderId="0" xfId="0" applyFont="1" applyFill="1" applyBorder="1" applyAlignment="1">
      <alignment/>
    </xf>
    <xf numFmtId="0" fontId="5" fillId="0" borderId="10" xfId="0" applyFont="1" applyFill="1" applyBorder="1" applyAlignment="1">
      <alignment horizontal="center" vertical="center"/>
    </xf>
    <xf numFmtId="0" fontId="5" fillId="0" borderId="11"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shrinkToFit="1"/>
    </xf>
    <xf numFmtId="0" fontId="5" fillId="0" borderId="11" xfId="0" applyNumberFormat="1" applyFont="1" applyFill="1" applyBorder="1" applyAlignment="1">
      <alignment horizontal="center" shrinkToFit="1"/>
    </xf>
    <xf numFmtId="0" fontId="5" fillId="33" borderId="10" xfId="0" applyNumberFormat="1" applyFont="1" applyFill="1" applyBorder="1" applyAlignment="1">
      <alignment horizontal="left" vertical="center"/>
    </xf>
    <xf numFmtId="0" fontId="5" fillId="33" borderId="10" xfId="0" applyNumberFormat="1" applyFont="1" applyFill="1" applyBorder="1" applyAlignment="1">
      <alignment vertical="top"/>
    </xf>
    <xf numFmtId="0" fontId="5" fillId="33" borderId="10" xfId="0" applyFont="1" applyFill="1" applyBorder="1" applyAlignment="1">
      <alignment vertical="top"/>
    </xf>
    <xf numFmtId="0" fontId="6" fillId="33" borderId="10" xfId="0" applyNumberFormat="1" applyFont="1" applyFill="1" applyBorder="1" applyAlignment="1">
      <alignment horizontal="left" vertical="center"/>
    </xf>
    <xf numFmtId="0" fontId="5" fillId="0" borderId="0" xfId="0" applyFont="1" applyFill="1" applyBorder="1" applyAlignment="1">
      <alignment vertical="top"/>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top"/>
    </xf>
    <xf numFmtId="0" fontId="6" fillId="0" borderId="0" xfId="0" applyFont="1" applyFill="1" applyBorder="1" applyAlignment="1">
      <alignment horizontal="left" vertical="center"/>
    </xf>
    <xf numFmtId="0" fontId="5" fillId="0" borderId="0" xfId="0" applyFont="1" applyFill="1" applyBorder="1" applyAlignment="1">
      <alignment vertical="top" textRotation="90" wrapText="1"/>
    </xf>
    <xf numFmtId="0" fontId="5" fillId="0" borderId="0" xfId="0" applyNumberFormat="1" applyFont="1" applyFill="1" applyBorder="1" applyAlignment="1">
      <alignment horizontal="left"/>
    </xf>
    <xf numFmtId="0" fontId="5" fillId="0" borderId="10" xfId="0" applyFont="1" applyFill="1" applyBorder="1" applyAlignment="1">
      <alignment horizontal="center"/>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10" xfId="0" applyFont="1" applyFill="1" applyBorder="1" applyAlignment="1">
      <alignment horizontal="left" vertical="center" wrapText="1"/>
    </xf>
    <xf numFmtId="0" fontId="6" fillId="33" borderId="10" xfId="0" applyFont="1" applyFill="1" applyBorder="1" applyAlignment="1">
      <alignment horizontal="center" vertical="center"/>
    </xf>
    <xf numFmtId="0" fontId="5" fillId="0" borderId="1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shrinkToFit="1"/>
    </xf>
    <xf numFmtId="0" fontId="5" fillId="33" borderId="10" xfId="0" applyNumberFormat="1" applyFont="1" applyFill="1" applyBorder="1" applyAlignment="1">
      <alignment horizontal="center" vertical="center" shrinkToFit="1"/>
    </xf>
    <xf numFmtId="0" fontId="6" fillId="33" borderId="10" xfId="0" applyNumberFormat="1"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xf>
    <xf numFmtId="0" fontId="5" fillId="0" borderId="11" xfId="0" applyFont="1" applyFill="1" applyBorder="1" applyAlignment="1">
      <alignment horizontal="left"/>
    </xf>
    <xf numFmtId="0" fontId="5"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3" xfId="0" applyNumberFormat="1" applyFont="1" applyFill="1" applyBorder="1" applyAlignment="1">
      <alignment horizontal="center" vertical="center" shrinkToFit="1"/>
    </xf>
    <xf numFmtId="0" fontId="5" fillId="0" borderId="11" xfId="0" applyFont="1" applyFill="1" applyBorder="1" applyAlignment="1">
      <alignment horizontal="left" vertical="center"/>
    </xf>
    <xf numFmtId="0" fontId="5" fillId="0" borderId="13" xfId="0" applyFont="1" applyFill="1" applyBorder="1" applyAlignment="1">
      <alignment horizontal="center"/>
    </xf>
    <xf numFmtId="0" fontId="5" fillId="0" borderId="13" xfId="0" applyFont="1" applyFill="1" applyBorder="1" applyAlignment="1">
      <alignment horizontal="left"/>
    </xf>
    <xf numFmtId="0" fontId="5" fillId="0" borderId="11" xfId="0" applyFont="1" applyFill="1" applyBorder="1" applyAlignment="1">
      <alignment horizontal="center"/>
    </xf>
    <xf numFmtId="0" fontId="5" fillId="0" borderId="13" xfId="0" applyNumberFormat="1" applyFont="1" applyFill="1" applyBorder="1" applyAlignment="1">
      <alignment horizontal="center" shrinkToFit="1"/>
    </xf>
    <xf numFmtId="0" fontId="5" fillId="33" borderId="10" xfId="0" applyFont="1" applyFill="1" applyBorder="1" applyAlignment="1">
      <alignment vertical="top" textRotation="90" wrapText="1"/>
    </xf>
    <xf numFmtId="0" fontId="5" fillId="33" borderId="10" xfId="0" applyNumberFormat="1" applyFont="1" applyFill="1" applyBorder="1" applyAlignment="1">
      <alignment horizontal="center" shrinkToFit="1"/>
    </xf>
    <xf numFmtId="0" fontId="5" fillId="33" borderId="10" xfId="0" applyNumberFormat="1" applyFont="1" applyFill="1" applyBorder="1" applyAlignment="1">
      <alignment horizontal="left"/>
    </xf>
    <xf numFmtId="0" fontId="5" fillId="0" borderId="12" xfId="0" applyFont="1" applyFill="1" applyBorder="1" applyAlignment="1">
      <alignment horizontal="center" vertical="center"/>
    </xf>
    <xf numFmtId="0" fontId="6" fillId="0" borderId="12" xfId="0" applyFont="1" applyFill="1" applyBorder="1" applyAlignment="1">
      <alignment horizontal="left" vertical="center"/>
    </xf>
    <xf numFmtId="0" fontId="8" fillId="33" borderId="10" xfId="0" applyNumberFormat="1" applyFont="1" applyFill="1" applyBorder="1" applyAlignment="1">
      <alignment horizontal="left"/>
    </xf>
    <xf numFmtId="0" fontId="5" fillId="0" borderId="11" xfId="0" applyFont="1" applyFill="1" applyBorder="1" applyAlignment="1">
      <alignment horizontal="center" vertical="center" shrinkToFit="1"/>
    </xf>
    <xf numFmtId="0" fontId="5" fillId="0" borderId="0" xfId="0" applyFont="1" applyAlignment="1">
      <alignment/>
    </xf>
    <xf numFmtId="0" fontId="5" fillId="0" borderId="0" xfId="0" applyFont="1" applyAlignment="1">
      <alignment vertical="center"/>
    </xf>
    <xf numFmtId="0" fontId="5" fillId="22" borderId="13" xfId="0" applyFont="1" applyFill="1" applyBorder="1" applyAlignment="1">
      <alignment horizontal="left" vertical="center"/>
    </xf>
    <xf numFmtId="0" fontId="5" fillId="22" borderId="10" xfId="0" applyNumberFormat="1" applyFont="1" applyFill="1" applyBorder="1" applyAlignment="1">
      <alignment horizontal="center" vertical="center" shrinkToFit="1"/>
    </xf>
    <xf numFmtId="0" fontId="5" fillId="22" borderId="10" xfId="0" applyFont="1" applyFill="1" applyBorder="1" applyAlignment="1">
      <alignment horizontal="left" vertical="center"/>
    </xf>
    <xf numFmtId="0" fontId="5" fillId="22" borderId="10" xfId="0" applyFont="1" applyFill="1" applyBorder="1" applyAlignment="1">
      <alignment horizontal="left" vertical="center" wrapText="1"/>
    </xf>
    <xf numFmtId="0" fontId="5" fillId="34" borderId="14"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NumberFormat="1" applyFont="1" applyFill="1" applyBorder="1" applyAlignment="1">
      <alignment horizontal="center" vertical="center" textRotation="90" shrinkToFit="1"/>
    </xf>
    <xf numFmtId="0" fontId="5" fillId="35" borderId="10" xfId="0" applyFont="1" applyFill="1" applyBorder="1" applyAlignment="1">
      <alignment horizontal="center" vertical="center" textRotation="90" shrinkToFit="1"/>
    </xf>
    <xf numFmtId="0" fontId="5" fillId="22" borderId="10" xfId="0" applyFont="1" applyFill="1" applyBorder="1" applyAlignment="1">
      <alignment horizontal="center" vertical="center" wrapText="1"/>
    </xf>
    <xf numFmtId="0" fontId="5" fillId="22" borderId="10" xfId="0" applyFont="1" applyFill="1" applyBorder="1" applyAlignment="1">
      <alignment horizontal="center" vertical="center"/>
    </xf>
    <xf numFmtId="0" fontId="5" fillId="0" borderId="0" xfId="0" applyFont="1" applyAlignment="1">
      <alignment horizontal="center" vertical="center"/>
    </xf>
    <xf numFmtId="0" fontId="5" fillId="22"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22" borderId="10" xfId="0" applyFont="1" applyFill="1" applyBorder="1" applyAlignment="1">
      <alignment horizontal="left" vertical="center" wrapText="1"/>
    </xf>
    <xf numFmtId="0" fontId="6" fillId="22" borderId="10" xfId="0" applyNumberFormat="1" applyFont="1" applyFill="1" applyBorder="1" applyAlignment="1">
      <alignment horizontal="center" vertical="center" shrinkToFit="1"/>
    </xf>
    <xf numFmtId="0" fontId="6" fillId="22" borderId="10" xfId="0" applyFont="1" applyFill="1" applyBorder="1" applyAlignment="1">
      <alignment horizontal="center" vertical="center"/>
    </xf>
    <xf numFmtId="0" fontId="6" fillId="22" borderId="15" xfId="0" applyFont="1" applyFill="1" applyBorder="1" applyAlignment="1">
      <alignment horizontal="center" vertical="center"/>
    </xf>
    <xf numFmtId="0" fontId="4" fillId="0" borderId="0" xfId="0" applyFont="1" applyAlignment="1">
      <alignment/>
    </xf>
    <xf numFmtId="0" fontId="5" fillId="22" borderId="13" xfId="0" applyFont="1" applyFill="1" applyBorder="1" applyAlignment="1">
      <alignment horizontal="left" vertical="center" wrapText="1"/>
    </xf>
    <xf numFmtId="0" fontId="5" fillId="22" borderId="13" xfId="0" applyNumberFormat="1" applyFont="1" applyFill="1" applyBorder="1" applyAlignment="1">
      <alignment horizontal="center" vertical="center" shrinkToFit="1"/>
    </xf>
    <xf numFmtId="0" fontId="5" fillId="34" borderId="11" xfId="0" applyFont="1" applyFill="1" applyBorder="1" applyAlignment="1">
      <alignment horizontal="center" vertical="center" textRotation="90"/>
    </xf>
    <xf numFmtId="0" fontId="5" fillId="34" borderId="16"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6" xfId="0" applyNumberFormat="1" applyFont="1" applyFill="1" applyBorder="1" applyAlignment="1">
      <alignment horizontal="center" vertical="center" textRotation="90" shrinkToFit="1"/>
    </xf>
    <xf numFmtId="0" fontId="5" fillId="34" borderId="17" xfId="0" applyNumberFormat="1" applyFont="1" applyFill="1" applyBorder="1" applyAlignment="1">
      <alignment horizontal="center" vertical="center" textRotation="90" shrinkToFit="1"/>
    </xf>
    <xf numFmtId="0" fontId="5" fillId="34" borderId="18" xfId="0" applyNumberFormat="1" applyFont="1" applyFill="1" applyBorder="1" applyAlignment="1">
      <alignment horizontal="center" vertical="center" textRotation="90" shrinkToFit="1"/>
    </xf>
    <xf numFmtId="0" fontId="5" fillId="34" borderId="11" xfId="0" applyNumberFormat="1" applyFont="1" applyFill="1" applyBorder="1" applyAlignment="1">
      <alignment horizontal="center" vertical="center" textRotation="90" shrinkToFit="1"/>
    </xf>
    <xf numFmtId="0" fontId="5" fillId="34" borderId="11" xfId="0" applyFont="1" applyFill="1" applyBorder="1" applyAlignment="1">
      <alignment horizontal="center" vertical="center" textRotation="90" shrinkToFit="1"/>
    </xf>
    <xf numFmtId="0" fontId="5" fillId="34" borderId="11" xfId="0" applyNumberFormat="1" applyFont="1" applyFill="1" applyBorder="1" applyAlignment="1">
      <alignment horizontal="center" vertical="center"/>
    </xf>
    <xf numFmtId="0" fontId="5" fillId="34" borderId="11" xfId="0" applyNumberFormat="1" applyFont="1" applyFill="1" applyBorder="1" applyAlignment="1">
      <alignment horizontal="center" vertical="center" wrapText="1"/>
    </xf>
    <xf numFmtId="0" fontId="5" fillId="33" borderId="10" xfId="0" applyFont="1" applyFill="1" applyBorder="1" applyAlignment="1">
      <alignment horizontal="center"/>
    </xf>
    <xf numFmtId="0" fontId="5" fillId="28" borderId="13" xfId="0" applyFont="1" applyFill="1" applyBorder="1" applyAlignment="1">
      <alignment horizontal="center" vertical="center"/>
    </xf>
    <xf numFmtId="0" fontId="5" fillId="28" borderId="13" xfId="0" applyFont="1" applyFill="1" applyBorder="1" applyAlignment="1">
      <alignment horizontal="left" vertical="center" wrapText="1"/>
    </xf>
    <xf numFmtId="0" fontId="5" fillId="28" borderId="0" xfId="0" applyNumberFormat="1" applyFont="1" applyFill="1" applyBorder="1" applyAlignment="1">
      <alignment horizontal="center" vertical="center" shrinkToFit="1"/>
    </xf>
    <xf numFmtId="0" fontId="5" fillId="28" borderId="13" xfId="0" applyNumberFormat="1" applyFont="1" applyFill="1" applyBorder="1" applyAlignment="1">
      <alignment horizontal="center" vertical="center" shrinkToFit="1"/>
    </xf>
    <xf numFmtId="0" fontId="5" fillId="28" borderId="0" xfId="0" applyFont="1" applyFill="1" applyBorder="1" applyAlignment="1">
      <alignment vertical="center"/>
    </xf>
    <xf numFmtId="0" fontId="5" fillId="28" borderId="0" xfId="0" applyFont="1" applyFill="1" applyBorder="1" applyAlignment="1">
      <alignment vertical="top"/>
    </xf>
    <xf numFmtId="0" fontId="5" fillId="28" borderId="10" xfId="0" applyFont="1" applyFill="1" applyBorder="1" applyAlignment="1">
      <alignment horizontal="center" vertical="center"/>
    </xf>
    <xf numFmtId="0" fontId="5" fillId="28" borderId="10" xfId="0" applyFont="1" applyFill="1" applyBorder="1" applyAlignment="1">
      <alignment horizontal="left" vertical="center" wrapText="1"/>
    </xf>
    <xf numFmtId="0" fontId="5" fillId="28" borderId="10" xfId="0" applyNumberFormat="1" applyFont="1" applyFill="1" applyBorder="1" applyAlignment="1">
      <alignment horizontal="center" vertical="center" shrinkToFit="1"/>
    </xf>
    <xf numFmtId="0" fontId="8" fillId="28" borderId="0" xfId="0" applyNumberFormat="1" applyFont="1" applyFill="1" applyBorder="1" applyAlignment="1">
      <alignment horizontal="left"/>
    </xf>
    <xf numFmtId="0" fontId="5" fillId="28" borderId="0" xfId="0" applyNumberFormat="1" applyFont="1" applyFill="1" applyBorder="1" applyAlignment="1">
      <alignment horizontal="left"/>
    </xf>
    <xf numFmtId="0" fontId="5" fillId="28" borderId="0" xfId="0" applyFont="1" applyFill="1" applyBorder="1" applyAlignment="1">
      <alignment horizontal="left" vertical="center" wrapText="1"/>
    </xf>
    <xf numFmtId="0" fontId="62" fillId="28" borderId="10" xfId="0" applyFont="1" applyFill="1" applyBorder="1" applyAlignment="1">
      <alignment horizontal="left" vertical="center" wrapText="1"/>
    </xf>
    <xf numFmtId="0" fontId="62" fillId="28" borderId="0" xfId="0" applyNumberFormat="1" applyFont="1" applyFill="1" applyBorder="1" applyAlignment="1">
      <alignment horizontal="center" vertical="center" shrinkToFit="1"/>
    </xf>
    <xf numFmtId="0" fontId="62" fillId="28" borderId="10" xfId="0" applyFont="1" applyFill="1" applyBorder="1" applyAlignment="1">
      <alignment vertical="center"/>
    </xf>
    <xf numFmtId="0" fontId="62" fillId="28" borderId="10" xfId="0" applyFont="1" applyFill="1" applyBorder="1" applyAlignment="1">
      <alignment horizontal="center" vertical="center"/>
    </xf>
    <xf numFmtId="0" fontId="5" fillId="28" borderId="10" xfId="0" applyFont="1" applyFill="1" applyBorder="1" applyAlignment="1">
      <alignment vertical="center"/>
    </xf>
    <xf numFmtId="0" fontId="5" fillId="28" borderId="10" xfId="0" applyFont="1" applyFill="1" applyBorder="1" applyAlignment="1">
      <alignment horizontal="center" vertical="center" wrapText="1"/>
    </xf>
    <xf numFmtId="0" fontId="5" fillId="28" borderId="11" xfId="0" applyFont="1" applyFill="1" applyBorder="1" applyAlignment="1">
      <alignment horizontal="center" vertical="center"/>
    </xf>
    <xf numFmtId="0" fontId="5" fillId="28" borderId="11" xfId="0" applyFont="1" applyFill="1" applyBorder="1" applyAlignment="1">
      <alignment horizontal="left" vertical="center" wrapText="1"/>
    </xf>
    <xf numFmtId="0" fontId="5" fillId="28" borderId="11" xfId="0" applyFont="1" applyFill="1" applyBorder="1" applyAlignment="1">
      <alignment vertical="center"/>
    </xf>
    <xf numFmtId="0" fontId="5" fillId="28" borderId="11" xfId="0" applyNumberFormat="1" applyFont="1" applyFill="1" applyBorder="1" applyAlignment="1">
      <alignment horizontal="center" vertical="center" shrinkToFit="1"/>
    </xf>
    <xf numFmtId="0" fontId="5" fillId="28" borderId="13" xfId="0" applyFont="1" applyFill="1" applyBorder="1" applyAlignment="1">
      <alignment vertical="center"/>
    </xf>
    <xf numFmtId="0" fontId="63" fillId="0" borderId="10" xfId="0" applyFont="1" applyBorder="1" applyAlignment="1">
      <alignment vertical="center"/>
    </xf>
    <xf numFmtId="0" fontId="63" fillId="0" borderId="10" xfId="0" applyFont="1" applyFill="1" applyBorder="1" applyAlignment="1">
      <alignment horizontal="center" vertical="center"/>
    </xf>
    <xf numFmtId="0" fontId="63" fillId="0" borderId="10" xfId="0" applyFont="1" applyFill="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0" xfId="0" applyFont="1" applyFill="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2" xfId="0" applyFont="1" applyFill="1" applyBorder="1" applyAlignment="1">
      <alignment horizontal="center" vertical="center"/>
    </xf>
    <xf numFmtId="0" fontId="63" fillId="0" borderId="19" xfId="0" applyFont="1" applyBorder="1" applyAlignment="1">
      <alignment vertical="center"/>
    </xf>
    <xf numFmtId="0" fontId="63" fillId="0" borderId="20" xfId="0" applyFont="1" applyBorder="1" applyAlignment="1">
      <alignment vertical="center"/>
    </xf>
    <xf numFmtId="0" fontId="63" fillId="0" borderId="20" xfId="0" applyFont="1" applyFill="1" applyBorder="1" applyAlignment="1">
      <alignment horizontal="center" vertical="center"/>
    </xf>
    <xf numFmtId="0" fontId="0" fillId="0" borderId="23" xfId="0" applyBorder="1" applyAlignment="1">
      <alignment horizontal="center"/>
    </xf>
    <xf numFmtId="0" fontId="63" fillId="0" borderId="24" xfId="0" applyFont="1" applyBorder="1" applyAlignment="1">
      <alignment vertical="center"/>
    </xf>
    <xf numFmtId="0" fontId="0" fillId="0" borderId="0" xfId="0" applyBorder="1" applyAlignment="1">
      <alignment horizontal="center"/>
    </xf>
    <xf numFmtId="0" fontId="63" fillId="0" borderId="21" xfId="0" applyFont="1" applyFill="1" applyBorder="1" applyAlignment="1">
      <alignment vertical="center"/>
    </xf>
    <xf numFmtId="0" fontId="63" fillId="0" borderId="22" xfId="0" applyFont="1" applyFill="1" applyBorder="1" applyAlignment="1">
      <alignment vertical="center"/>
    </xf>
    <xf numFmtId="0" fontId="63" fillId="0" borderId="22" xfId="0" applyFont="1" applyFill="1" applyBorder="1" applyAlignment="1">
      <alignment horizontal="center" vertical="center"/>
    </xf>
    <xf numFmtId="0" fontId="0" fillId="0" borderId="25" xfId="0" applyBorder="1" applyAlignment="1">
      <alignment horizont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6" xfId="0" applyFont="1" applyBorder="1" applyAlignment="1">
      <alignment wrapText="1"/>
    </xf>
    <xf numFmtId="0" fontId="63" fillId="0" borderId="19" xfId="0" applyFont="1" applyFill="1" applyBorder="1" applyAlignment="1">
      <alignment vertical="center"/>
    </xf>
    <xf numFmtId="0" fontId="63" fillId="0" borderId="20" xfId="0" applyFont="1" applyFill="1" applyBorder="1" applyAlignment="1">
      <alignment vertical="center"/>
    </xf>
    <xf numFmtId="0" fontId="63" fillId="0" borderId="24"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1" xfId="0" applyFont="1" applyFill="1" applyBorder="1" applyAlignment="1">
      <alignment horizontal="center" vertical="center"/>
    </xf>
    <xf numFmtId="0" fontId="5" fillId="0" borderId="32" xfId="0" applyFont="1" applyBorder="1" applyAlignment="1">
      <alignment/>
    </xf>
    <xf numFmtId="0" fontId="17" fillId="0" borderId="10" xfId="0" applyFont="1" applyFill="1" applyBorder="1" applyAlignment="1">
      <alignment horizontal="center" vertical="center"/>
    </xf>
    <xf numFmtId="0" fontId="17" fillId="0" borderId="13" xfId="0" applyFont="1" applyFill="1" applyBorder="1" applyAlignment="1">
      <alignment horizontal="center" vertical="center"/>
    </xf>
    <xf numFmtId="0" fontId="6" fillId="0" borderId="0" xfId="0" applyFont="1" applyAlignment="1">
      <alignment/>
    </xf>
    <xf numFmtId="0" fontId="5" fillId="0" borderId="0" xfId="0" applyFont="1" applyFill="1" applyAlignment="1">
      <alignment/>
    </xf>
    <xf numFmtId="0" fontId="5" fillId="0" borderId="10" xfId="0" applyFont="1" applyFill="1" applyBorder="1" applyAlignment="1">
      <alignment vertical="top"/>
    </xf>
    <xf numFmtId="0" fontId="5" fillId="0" borderId="10" xfId="0" applyNumberFormat="1" applyFont="1" applyFill="1" applyBorder="1" applyAlignment="1">
      <alignment horizontal="left"/>
    </xf>
    <xf numFmtId="0" fontId="5" fillId="34" borderId="33" xfId="0" applyFont="1" applyFill="1" applyBorder="1" applyAlignment="1">
      <alignment horizontal="center" vertical="center"/>
    </xf>
    <xf numFmtId="0" fontId="5" fillId="0" borderId="34" xfId="0" applyFont="1" applyFill="1" applyBorder="1" applyAlignment="1">
      <alignment vertical="center"/>
    </xf>
    <xf numFmtId="0" fontId="5" fillId="0" borderId="34" xfId="0" applyFont="1" applyFill="1" applyBorder="1" applyAlignment="1">
      <alignment vertical="top"/>
    </xf>
    <xf numFmtId="0" fontId="5" fillId="33" borderId="35" xfId="0" applyFont="1" applyFill="1" applyBorder="1" applyAlignment="1">
      <alignment vertical="top"/>
    </xf>
    <xf numFmtId="0" fontId="5" fillId="0" borderId="34"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34" xfId="0" applyFont="1" applyFill="1" applyBorder="1" applyAlignment="1">
      <alignment horizontal="left"/>
    </xf>
    <xf numFmtId="0" fontId="5" fillId="0" borderId="35" xfId="0" applyFont="1" applyFill="1" applyBorder="1" applyAlignment="1">
      <alignment vertical="top"/>
    </xf>
    <xf numFmtId="0" fontId="5" fillId="28" borderId="34" xfId="0" applyNumberFormat="1" applyFont="1" applyFill="1" applyBorder="1" applyAlignment="1">
      <alignment horizontal="left" vertical="center" wrapText="1"/>
    </xf>
    <xf numFmtId="0" fontId="5" fillId="28" borderId="34" xfId="0" applyFont="1" applyFill="1" applyBorder="1" applyAlignment="1">
      <alignment horizontal="left" vertical="center" wrapText="1"/>
    </xf>
    <xf numFmtId="0" fontId="5" fillId="33" borderId="35" xfId="0" applyFont="1" applyFill="1" applyBorder="1" applyAlignment="1">
      <alignment horizontal="left"/>
    </xf>
    <xf numFmtId="0" fontId="0" fillId="0" borderId="0" xfId="0" applyBorder="1" applyAlignment="1">
      <alignment/>
    </xf>
    <xf numFmtId="0" fontId="2" fillId="0" borderId="0" xfId="0" applyFont="1" applyFill="1" applyBorder="1" applyAlignment="1">
      <alignment horizontal="center" shrinkToFit="1"/>
    </xf>
    <xf numFmtId="0" fontId="5" fillId="34" borderId="36" xfId="0" applyFont="1" applyFill="1" applyBorder="1" applyAlignment="1">
      <alignment horizontal="center" vertical="center" textRotation="90"/>
    </xf>
    <xf numFmtId="0" fontId="5" fillId="0" borderId="24" xfId="0" applyFont="1" applyFill="1" applyBorder="1" applyAlignment="1">
      <alignment horizontal="center" vertical="center"/>
    </xf>
    <xf numFmtId="0" fontId="5" fillId="0" borderId="24" xfId="0" applyFont="1" applyFill="1" applyBorder="1" applyAlignment="1">
      <alignment horizontal="center"/>
    </xf>
    <xf numFmtId="0" fontId="5" fillId="0" borderId="36"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7" xfId="0" applyFont="1" applyFill="1" applyBorder="1" applyAlignment="1">
      <alignment horizontal="center"/>
    </xf>
    <xf numFmtId="0" fontId="5" fillId="0" borderId="36" xfId="0" applyFont="1" applyFill="1" applyBorder="1" applyAlignment="1">
      <alignment horizontal="center"/>
    </xf>
    <xf numFmtId="0" fontId="6" fillId="33" borderId="24" xfId="0" applyFont="1" applyFill="1" applyBorder="1" applyAlignment="1">
      <alignment horizontal="center" vertical="center"/>
    </xf>
    <xf numFmtId="0" fontId="5" fillId="0" borderId="38" xfId="0" applyFont="1" applyFill="1" applyBorder="1" applyAlignment="1">
      <alignment horizontal="center" vertical="center"/>
    </xf>
    <xf numFmtId="0" fontId="5" fillId="28" borderId="37" xfId="0" applyFont="1" applyFill="1" applyBorder="1" applyAlignment="1">
      <alignment horizontal="center" vertical="center"/>
    </xf>
    <xf numFmtId="0" fontId="5" fillId="28" borderId="24" xfId="0" applyFont="1" applyFill="1" applyBorder="1" applyAlignment="1">
      <alignment horizontal="center" vertical="center"/>
    </xf>
    <xf numFmtId="0" fontId="5" fillId="28" borderId="36" xfId="0" applyFont="1" applyFill="1" applyBorder="1" applyAlignment="1">
      <alignment horizontal="center" vertical="center"/>
    </xf>
    <xf numFmtId="0" fontId="5" fillId="33" borderId="22" xfId="0" applyFont="1" applyFill="1" applyBorder="1" applyAlignment="1">
      <alignment horizontal="center"/>
    </xf>
    <xf numFmtId="0" fontId="6" fillId="33" borderId="22" xfId="0" applyFont="1" applyFill="1" applyBorder="1" applyAlignment="1">
      <alignment horizontal="left" vertical="center"/>
    </xf>
    <xf numFmtId="0" fontId="6" fillId="33" borderId="22" xfId="0" applyNumberFormat="1" applyFont="1" applyFill="1" applyBorder="1" applyAlignment="1">
      <alignment horizontal="center" shrinkToFit="1"/>
    </xf>
    <xf numFmtId="0" fontId="5" fillId="33" borderId="22" xfId="0" applyNumberFormat="1" applyFont="1" applyFill="1" applyBorder="1" applyAlignment="1">
      <alignment horizontal="center" vertical="center" shrinkToFit="1"/>
    </xf>
    <xf numFmtId="0" fontId="5" fillId="33" borderId="22" xfId="0" applyFont="1" applyFill="1" applyBorder="1" applyAlignment="1">
      <alignment horizontal="center" shrinkToFit="1"/>
    </xf>
    <xf numFmtId="0" fontId="8" fillId="33" borderId="22" xfId="0" applyNumberFormat="1" applyFont="1" applyFill="1" applyBorder="1" applyAlignment="1">
      <alignment horizontal="left"/>
    </xf>
    <xf numFmtId="0" fontId="5" fillId="33" borderId="39" xfId="0" applyFont="1" applyFill="1" applyBorder="1" applyAlignment="1">
      <alignment horizontal="left"/>
    </xf>
    <xf numFmtId="0" fontId="0" fillId="0" borderId="40" xfId="0" applyBorder="1" applyAlignment="1">
      <alignment/>
    </xf>
    <xf numFmtId="0" fontId="0" fillId="0" borderId="41" xfId="0" applyBorder="1" applyAlignment="1">
      <alignment/>
    </xf>
    <xf numFmtId="0" fontId="0" fillId="0" borderId="25" xfId="0" applyBorder="1" applyAlignment="1">
      <alignment/>
    </xf>
    <xf numFmtId="0" fontId="0" fillId="0" borderId="23" xfId="0" applyBorder="1" applyAlignment="1">
      <alignment vertical="center"/>
    </xf>
    <xf numFmtId="0" fontId="5" fillId="0" borderId="0" xfId="0" applyFont="1" applyFill="1" applyBorder="1" applyAlignment="1">
      <alignment vertical="center" wrapText="1"/>
    </xf>
    <xf numFmtId="0" fontId="5" fillId="33" borderId="42" xfId="0" applyFont="1" applyFill="1" applyBorder="1" applyAlignment="1">
      <alignment vertical="top"/>
    </xf>
    <xf numFmtId="0" fontId="5" fillId="33" borderId="42" xfId="0" applyFont="1" applyFill="1" applyBorder="1" applyAlignment="1">
      <alignment horizontal="left"/>
    </xf>
    <xf numFmtId="0" fontId="5" fillId="33" borderId="43" xfId="0" applyFont="1" applyFill="1" applyBorder="1" applyAlignment="1">
      <alignment horizontal="left"/>
    </xf>
    <xf numFmtId="0" fontId="5" fillId="0" borderId="12" xfId="0" applyFont="1" applyFill="1" applyBorder="1" applyAlignment="1">
      <alignment horizontal="left" vertical="center"/>
    </xf>
    <xf numFmtId="0" fontId="5" fillId="0" borderId="12" xfId="0" applyFont="1" applyFill="1" applyBorder="1" applyAlignment="1">
      <alignment vertical="top"/>
    </xf>
    <xf numFmtId="0" fontId="5" fillId="0" borderId="12" xfId="0" applyNumberFormat="1" applyFont="1" applyFill="1" applyBorder="1" applyAlignment="1">
      <alignment vertical="top"/>
    </xf>
    <xf numFmtId="0" fontId="5" fillId="0" borderId="12" xfId="0" applyFont="1" applyFill="1" applyBorder="1" applyAlignment="1">
      <alignment horizontal="center"/>
    </xf>
    <xf numFmtId="0" fontId="5" fillId="28" borderId="12" xfId="0" applyFont="1" applyFill="1" applyBorder="1" applyAlignment="1">
      <alignment vertical="top"/>
    </xf>
    <xf numFmtId="0" fontId="5" fillId="28" borderId="12" xfId="0" applyNumberFormat="1" applyFont="1" applyFill="1" applyBorder="1" applyAlignment="1">
      <alignment horizontal="left"/>
    </xf>
    <xf numFmtId="0" fontId="8" fillId="28" borderId="12" xfId="0" applyNumberFormat="1" applyFont="1" applyFill="1" applyBorder="1" applyAlignment="1">
      <alignment horizontal="left"/>
    </xf>
    <xf numFmtId="0" fontId="8" fillId="0" borderId="12" xfId="0" applyNumberFormat="1" applyFont="1" applyFill="1" applyBorder="1" applyAlignment="1">
      <alignment horizontal="left"/>
    </xf>
    <xf numFmtId="0" fontId="5" fillId="34" borderId="10" xfId="0" applyNumberFormat="1" applyFont="1" applyFill="1" applyBorder="1" applyAlignment="1">
      <alignment horizontal="center" vertical="center" wrapText="1"/>
    </xf>
    <xf numFmtId="0" fontId="5" fillId="34" borderId="42" xfId="0" applyFont="1" applyFill="1" applyBorder="1" applyAlignment="1">
      <alignment horizontal="center" vertical="center"/>
    </xf>
    <xf numFmtId="0" fontId="5" fillId="0" borderId="10" xfId="0" applyNumberFormat="1" applyFont="1" applyFill="1" applyBorder="1" applyAlignment="1">
      <alignment horizontal="center" vertical="center" wrapText="1" shrinkToFit="1"/>
    </xf>
    <xf numFmtId="0" fontId="5" fillId="0"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0" borderId="11" xfId="0" applyFont="1" applyFill="1" applyBorder="1" applyAlignment="1">
      <alignment horizontal="left" wrapText="1"/>
    </xf>
    <xf numFmtId="0" fontId="5" fillId="33"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wrapText="1"/>
    </xf>
    <xf numFmtId="0" fontId="6" fillId="0" borderId="12"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2" fillId="0" borderId="0" xfId="0" applyFont="1" applyFill="1" applyBorder="1" applyAlignment="1">
      <alignment horizontal="left" wrapText="1"/>
    </xf>
    <xf numFmtId="0" fontId="5" fillId="28" borderId="37" xfId="0" applyFont="1" applyFill="1" applyBorder="1" applyAlignment="1">
      <alignment vertical="center"/>
    </xf>
    <xf numFmtId="0" fontId="5" fillId="28" borderId="24" xfId="0" applyFont="1" applyFill="1" applyBorder="1" applyAlignment="1">
      <alignment vertical="center"/>
    </xf>
    <xf numFmtId="0" fontId="5" fillId="28" borderId="36" xfId="0" applyFont="1" applyFill="1" applyBorder="1" applyAlignment="1">
      <alignment vertical="center"/>
    </xf>
    <xf numFmtId="0" fontId="5" fillId="0" borderId="10" xfId="0" applyFont="1" applyBorder="1" applyAlignment="1">
      <alignment horizontal="center"/>
    </xf>
    <xf numFmtId="0" fontId="6" fillId="0" borderId="0" xfId="0" applyFont="1" applyBorder="1" applyAlignment="1">
      <alignment/>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3" fillId="0" borderId="45"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63" fillId="0" borderId="49"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0" fillId="0" borderId="41" xfId="0" applyBorder="1" applyAlignment="1">
      <alignment horizontal="center"/>
    </xf>
    <xf numFmtId="0" fontId="5" fillId="0" borderId="46"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32" xfId="0" applyFont="1"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5" fillId="0" borderId="27" xfId="0" applyFont="1" applyFill="1" applyBorder="1" applyAlignment="1">
      <alignment horizontal="center" vertical="center" wrapText="1"/>
    </xf>
    <xf numFmtId="0" fontId="64" fillId="0" borderId="0" xfId="0" applyFont="1" applyBorder="1" applyAlignment="1">
      <alignment horizontal="center"/>
    </xf>
    <xf numFmtId="0" fontId="6" fillId="0" borderId="50" xfId="0" applyFont="1" applyBorder="1" applyAlignment="1">
      <alignment horizontal="center"/>
    </xf>
    <xf numFmtId="0" fontId="6" fillId="0" borderId="27" xfId="0" applyFont="1" applyBorder="1" applyAlignment="1">
      <alignment/>
    </xf>
    <xf numFmtId="0" fontId="6" fillId="0" borderId="28" xfId="0" applyFont="1" applyBorder="1" applyAlignment="1">
      <alignment/>
    </xf>
    <xf numFmtId="0" fontId="6" fillId="0" borderId="47" xfId="0" applyFont="1" applyBorder="1" applyAlignment="1">
      <alignment/>
    </xf>
    <xf numFmtId="0" fontId="6" fillId="0" borderId="51" xfId="0" applyFont="1" applyBorder="1" applyAlignment="1">
      <alignment horizontal="center"/>
    </xf>
    <xf numFmtId="0" fontId="65" fillId="0" borderId="51" xfId="0" applyFont="1" applyBorder="1" applyAlignment="1">
      <alignment/>
    </xf>
    <xf numFmtId="0" fontId="5" fillId="0" borderId="50" xfId="0" applyFont="1" applyFill="1" applyBorder="1" applyAlignment="1">
      <alignment horizontal="left" vertical="center" wrapText="1"/>
    </xf>
    <xf numFmtId="0" fontId="5" fillId="0" borderId="30" xfId="0" applyFont="1" applyBorder="1" applyAlignment="1">
      <alignment vertical="center"/>
    </xf>
    <xf numFmtId="0" fontId="5" fillId="0" borderId="31" xfId="0" applyFont="1" applyBorder="1" applyAlignment="1">
      <alignment vertical="center"/>
    </xf>
    <xf numFmtId="0" fontId="5" fillId="0" borderId="52" xfId="0" applyFont="1" applyFill="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13" xfId="56" applyFont="1" applyFill="1" applyBorder="1" applyAlignment="1">
      <alignment horizontal="center" vertical="center"/>
      <protection/>
    </xf>
    <xf numFmtId="0" fontId="5" fillId="22" borderId="13" xfId="56" applyFont="1" applyFill="1" applyBorder="1" applyAlignment="1">
      <alignment horizontal="left" vertical="center" wrapText="1"/>
      <protection/>
    </xf>
    <xf numFmtId="0" fontId="5" fillId="22" borderId="13" xfId="56" applyNumberFormat="1" applyFont="1" applyFill="1" applyBorder="1" applyAlignment="1">
      <alignment horizontal="center" vertical="center" shrinkToFit="1"/>
      <protection/>
    </xf>
    <xf numFmtId="0" fontId="5" fillId="0" borderId="10" xfId="56" applyFont="1" applyFill="1" applyBorder="1" applyAlignment="1">
      <alignment horizontal="center" vertical="center"/>
      <protection/>
    </xf>
    <xf numFmtId="0" fontId="5" fillId="22" borderId="10" xfId="56" applyFont="1" applyFill="1" applyBorder="1" applyAlignment="1">
      <alignment horizontal="left" vertical="center" wrapText="1"/>
      <protection/>
    </xf>
    <xf numFmtId="0" fontId="5" fillId="22" borderId="10" xfId="56" applyNumberFormat="1" applyFont="1" applyFill="1" applyBorder="1" applyAlignment="1">
      <alignment horizontal="center" vertical="center" shrinkToFit="1"/>
      <protection/>
    </xf>
    <xf numFmtId="0" fontId="6" fillId="0" borderId="10" xfId="56" applyFont="1" applyFill="1" applyBorder="1" applyAlignment="1">
      <alignment horizontal="center" vertical="center"/>
      <protection/>
    </xf>
    <xf numFmtId="0" fontId="6" fillId="22" borderId="10" xfId="56" applyFont="1" applyFill="1" applyBorder="1" applyAlignment="1">
      <alignment horizontal="left" vertical="center" wrapText="1"/>
      <protection/>
    </xf>
    <xf numFmtId="0" fontId="6" fillId="22" borderId="10" xfId="56" applyNumberFormat="1" applyFont="1" applyFill="1" applyBorder="1" applyAlignment="1">
      <alignment horizontal="center" vertical="center" shrinkToFit="1"/>
      <protection/>
    </xf>
    <xf numFmtId="0" fontId="6" fillId="22" borderId="10" xfId="56" applyFont="1" applyFill="1" applyBorder="1" applyAlignment="1">
      <alignment horizontal="center" vertical="center"/>
      <protection/>
    </xf>
    <xf numFmtId="0" fontId="6" fillId="22" borderId="15" xfId="56" applyFont="1" applyFill="1" applyBorder="1" applyAlignment="1">
      <alignment horizontal="center" vertical="center"/>
      <protection/>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0" borderId="16"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40" xfId="0" applyFont="1" applyBorder="1" applyAlignment="1">
      <alignment horizontal="center" vertical="center" wrapText="1"/>
    </xf>
    <xf numFmtId="0" fontId="66" fillId="0" borderId="49" xfId="0" applyFont="1" applyBorder="1" applyAlignment="1">
      <alignment horizontal="center" vertical="center" wrapText="1"/>
    </xf>
    <xf numFmtId="0" fontId="67" fillId="0" borderId="23" xfId="0" applyFont="1" applyBorder="1" applyAlignment="1">
      <alignment horizontal="center" vertical="center"/>
    </xf>
    <xf numFmtId="0" fontId="5" fillId="0" borderId="49"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0" fillId="0" borderId="58" xfId="0" applyBorder="1" applyAlignment="1">
      <alignment horizontal="center" vertical="center"/>
    </xf>
    <xf numFmtId="0" fontId="0" fillId="0" borderId="31" xfId="0" applyBorder="1" applyAlignment="1">
      <alignment horizontal="center" vertical="center"/>
    </xf>
    <xf numFmtId="0" fontId="5" fillId="0" borderId="59"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5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52" xfId="0" applyFont="1" applyBorder="1" applyAlignment="1">
      <alignment horizontal="center" vertical="center"/>
    </xf>
    <xf numFmtId="0" fontId="6" fillId="35" borderId="56" xfId="0" applyFont="1" applyFill="1" applyBorder="1" applyAlignment="1">
      <alignment horizontal="center" vertical="center"/>
    </xf>
    <xf numFmtId="0" fontId="6" fillId="35" borderId="0" xfId="0" applyFont="1" applyFill="1" applyBorder="1" applyAlignment="1">
      <alignment horizontal="center" vertical="center"/>
    </xf>
    <xf numFmtId="0" fontId="68" fillId="0" borderId="0" xfId="43"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6" fillId="35" borderId="57" xfId="0" applyFont="1" applyFill="1" applyBorder="1" applyAlignment="1">
      <alignment horizontal="center" vertical="center"/>
    </xf>
    <xf numFmtId="0" fontId="6" fillId="35" borderId="62" xfId="0" applyFont="1" applyFill="1" applyBorder="1" applyAlignment="1">
      <alignment horizontal="center" vertical="center"/>
    </xf>
    <xf numFmtId="0" fontId="9" fillId="0" borderId="57" xfId="0" applyFont="1" applyBorder="1" applyAlignment="1">
      <alignment horizontal="center" vertical="center" wrapText="1"/>
    </xf>
    <xf numFmtId="0" fontId="9" fillId="0" borderId="62" xfId="0" applyFont="1" applyBorder="1" applyAlignment="1">
      <alignment horizontal="center" vertical="center" wrapText="1"/>
    </xf>
    <xf numFmtId="0" fontId="6" fillId="35" borderId="63" xfId="0" applyFont="1" applyFill="1" applyBorder="1" applyAlignment="1">
      <alignment horizontal="center" vertical="center"/>
    </xf>
    <xf numFmtId="0" fontId="6" fillId="36" borderId="57" xfId="0" applyFont="1" applyFill="1" applyBorder="1" applyAlignment="1">
      <alignment horizontal="center" vertical="center"/>
    </xf>
    <xf numFmtId="0" fontId="6" fillId="36" borderId="62" xfId="0" applyFont="1" applyFill="1" applyBorder="1" applyAlignment="1">
      <alignment horizontal="center" vertical="center"/>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2</xdr:row>
      <xdr:rowOff>0</xdr:rowOff>
    </xdr:from>
    <xdr:to>
      <xdr:col>38</xdr:col>
      <xdr:colOff>0</xdr:colOff>
      <xdr:row>2</xdr:row>
      <xdr:rowOff>0</xdr:rowOff>
    </xdr:to>
    <xdr:sp>
      <xdr:nvSpPr>
        <xdr:cNvPr id="1" name="Line 74"/>
        <xdr:cNvSpPr>
          <a:spLocks/>
        </xdr:cNvSpPr>
      </xdr:nvSpPr>
      <xdr:spPr>
        <a:xfrm>
          <a:off x="19364325" y="211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12</xdr:col>
      <xdr:colOff>0</xdr:colOff>
      <xdr:row>2</xdr:row>
      <xdr:rowOff>0</xdr:rowOff>
    </xdr:to>
    <xdr:sp>
      <xdr:nvSpPr>
        <xdr:cNvPr id="1" name="Line 74"/>
        <xdr:cNvSpPr>
          <a:spLocks/>
        </xdr:cNvSpPr>
      </xdr:nvSpPr>
      <xdr:spPr>
        <a:xfrm>
          <a:off x="854392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12</xdr:col>
      <xdr:colOff>0</xdr:colOff>
      <xdr:row>2</xdr:row>
      <xdr:rowOff>0</xdr:rowOff>
    </xdr:to>
    <xdr:sp>
      <xdr:nvSpPr>
        <xdr:cNvPr id="1" name="Line 74"/>
        <xdr:cNvSpPr>
          <a:spLocks/>
        </xdr:cNvSpPr>
      </xdr:nvSpPr>
      <xdr:spPr>
        <a:xfrm>
          <a:off x="862012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avkf.hu/dok/tanulmanyi_hirdetmeny_tanito_alapszakon_valaszthato_muveltsegi_teruletek_szabalyozasaval_kapcsolatban_2013_11_04.pdf"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N147"/>
  <sheetViews>
    <sheetView tabSelected="1" zoomScale="70" zoomScaleNormal="70" zoomScaleSheetLayoutView="80" zoomScalePageLayoutView="0" workbookViewId="0" topLeftCell="A1">
      <selection activeCell="A1" sqref="A1:AN1"/>
    </sheetView>
  </sheetViews>
  <sheetFormatPr defaultColWidth="9.00390625" defaultRowHeight="12.75"/>
  <cols>
    <col min="1" max="1" width="5.875" style="3" customWidth="1"/>
    <col min="2" max="2" width="4.75390625" style="3" customWidth="1"/>
    <col min="3" max="3" width="4.125" style="3" customWidth="1"/>
    <col min="4" max="4" width="15.25390625" style="3" bestFit="1" customWidth="1"/>
    <col min="5" max="5" width="67.75390625" style="2" bestFit="1" customWidth="1"/>
    <col min="6" max="36" width="4.375" style="4" customWidth="1"/>
    <col min="37" max="37" width="4.375" style="176" customWidth="1"/>
    <col min="38" max="38" width="16.375" style="5" customWidth="1"/>
    <col min="39" max="39" width="15.75390625" style="5" bestFit="1" customWidth="1"/>
    <col min="40" max="40" width="56.875" style="2" bestFit="1" customWidth="1"/>
    <col min="41" max="16384" width="9.125" style="1" customWidth="1"/>
  </cols>
  <sheetData>
    <row r="1" spans="1:40" ht="117.75" customHeight="1">
      <c r="A1" s="274" t="s">
        <v>440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6"/>
    </row>
    <row r="2" spans="1:40" s="17" customFormat="1" ht="48.75" customHeight="1">
      <c r="A2" s="177" t="s">
        <v>60</v>
      </c>
      <c r="B2" s="89" t="s">
        <v>45</v>
      </c>
      <c r="C2" s="89" t="s">
        <v>62</v>
      </c>
      <c r="D2" s="90" t="s">
        <v>115</v>
      </c>
      <c r="E2" s="91" t="s">
        <v>59</v>
      </c>
      <c r="F2" s="92" t="s">
        <v>21</v>
      </c>
      <c r="G2" s="93" t="s">
        <v>22</v>
      </c>
      <c r="H2" s="94" t="s">
        <v>23</v>
      </c>
      <c r="I2" s="92" t="s">
        <v>24</v>
      </c>
      <c r="J2" s="93" t="s">
        <v>25</v>
      </c>
      <c r="K2" s="94" t="s">
        <v>26</v>
      </c>
      <c r="L2" s="92" t="s">
        <v>27</v>
      </c>
      <c r="M2" s="93" t="s">
        <v>28</v>
      </c>
      <c r="N2" s="94" t="s">
        <v>29</v>
      </c>
      <c r="O2" s="92" t="s">
        <v>30</v>
      </c>
      <c r="P2" s="93" t="s">
        <v>31</v>
      </c>
      <c r="Q2" s="94" t="s">
        <v>32</v>
      </c>
      <c r="R2" s="92" t="s">
        <v>33</v>
      </c>
      <c r="S2" s="93" t="s">
        <v>34</v>
      </c>
      <c r="T2" s="94" t="s">
        <v>35</v>
      </c>
      <c r="U2" s="92" t="s">
        <v>36</v>
      </c>
      <c r="V2" s="93" t="s">
        <v>37</v>
      </c>
      <c r="W2" s="94" t="s">
        <v>38</v>
      </c>
      <c r="X2" s="92" t="s">
        <v>39</v>
      </c>
      <c r="Y2" s="93" t="s">
        <v>40</v>
      </c>
      <c r="Z2" s="94" t="s">
        <v>41</v>
      </c>
      <c r="AA2" s="92" t="s">
        <v>42</v>
      </c>
      <c r="AB2" s="93" t="s">
        <v>43</v>
      </c>
      <c r="AC2" s="94" t="s">
        <v>44</v>
      </c>
      <c r="AD2" s="95" t="s">
        <v>73</v>
      </c>
      <c r="AE2" s="95" t="s">
        <v>74</v>
      </c>
      <c r="AF2" s="95" t="s">
        <v>87</v>
      </c>
      <c r="AG2" s="92" t="s">
        <v>75</v>
      </c>
      <c r="AH2" s="93" t="s">
        <v>76</v>
      </c>
      <c r="AI2" s="94" t="s">
        <v>72</v>
      </c>
      <c r="AJ2" s="95" t="s">
        <v>46</v>
      </c>
      <c r="AK2" s="96" t="s">
        <v>47</v>
      </c>
      <c r="AL2" s="97" t="s">
        <v>63</v>
      </c>
      <c r="AM2" s="98" t="s">
        <v>134</v>
      </c>
      <c r="AN2" s="164" t="s">
        <v>111</v>
      </c>
    </row>
    <row r="3" spans="1:40" s="15" customFormat="1" ht="12.75">
      <c r="A3" s="178" t="s">
        <v>61</v>
      </c>
      <c r="B3" s="24" t="s">
        <v>92</v>
      </c>
      <c r="C3" s="24">
        <v>1</v>
      </c>
      <c r="D3" s="24" t="s">
        <v>117</v>
      </c>
      <c r="E3" s="14" t="s">
        <v>222</v>
      </c>
      <c r="F3" s="13">
        <v>2</v>
      </c>
      <c r="G3" s="13">
        <v>0</v>
      </c>
      <c r="H3" s="13">
        <v>2</v>
      </c>
      <c r="I3" s="13"/>
      <c r="J3" s="13"/>
      <c r="K3" s="13"/>
      <c r="L3" s="13"/>
      <c r="M3" s="13"/>
      <c r="N3" s="13"/>
      <c r="O3" s="13"/>
      <c r="P3" s="13"/>
      <c r="Q3" s="13"/>
      <c r="R3" s="13"/>
      <c r="S3" s="13"/>
      <c r="T3" s="13"/>
      <c r="U3" s="13"/>
      <c r="V3" s="13"/>
      <c r="W3" s="13"/>
      <c r="X3" s="13"/>
      <c r="Y3" s="13"/>
      <c r="Z3" s="13"/>
      <c r="AA3" s="13"/>
      <c r="AB3" s="13"/>
      <c r="AC3" s="13"/>
      <c r="AD3" s="21">
        <f>F3+I3+L3+O3+R3+U3+X3+AA3</f>
        <v>2</v>
      </c>
      <c r="AE3" s="21">
        <f>G3+J3+M3+P3+S3+V3+Y3+AB3</f>
        <v>0</v>
      </c>
      <c r="AF3" s="21">
        <v>15</v>
      </c>
      <c r="AG3" s="21">
        <f>AD3*AF3</f>
        <v>30</v>
      </c>
      <c r="AH3" s="21">
        <f>AE3*AF3</f>
        <v>0</v>
      </c>
      <c r="AI3" s="21">
        <f>SUM(AG3:AH3)</f>
        <v>30</v>
      </c>
      <c r="AJ3" s="21">
        <f>AC3+Z3+W3+T3+Q3+N3+K3+H3</f>
        <v>2</v>
      </c>
      <c r="AK3" s="21" t="s">
        <v>93</v>
      </c>
      <c r="AL3" s="12"/>
      <c r="AM3" s="12"/>
      <c r="AN3" s="165"/>
    </row>
    <row r="4" spans="1:40" s="15" customFormat="1" ht="12.75">
      <c r="A4" s="178" t="s">
        <v>61</v>
      </c>
      <c r="B4" s="24" t="s">
        <v>96</v>
      </c>
      <c r="C4" s="24">
        <v>7</v>
      </c>
      <c r="D4" s="38" t="s">
        <v>264</v>
      </c>
      <c r="E4" s="20" t="s">
        <v>136</v>
      </c>
      <c r="F4" s="16"/>
      <c r="G4" s="16"/>
      <c r="H4" s="16"/>
      <c r="I4" s="16"/>
      <c r="J4" s="16"/>
      <c r="K4" s="16"/>
      <c r="L4" s="16"/>
      <c r="M4" s="16"/>
      <c r="N4" s="16"/>
      <c r="O4" s="16"/>
      <c r="P4" s="16"/>
      <c r="Q4" s="16"/>
      <c r="R4" s="16"/>
      <c r="S4" s="16"/>
      <c r="T4" s="16"/>
      <c r="U4" s="16"/>
      <c r="V4" s="16"/>
      <c r="W4" s="16"/>
      <c r="X4" s="16">
        <v>2</v>
      </c>
      <c r="Y4" s="16">
        <v>1</v>
      </c>
      <c r="Z4" s="16">
        <v>3</v>
      </c>
      <c r="AA4" s="16"/>
      <c r="AB4" s="16"/>
      <c r="AC4" s="16"/>
      <c r="AD4" s="21">
        <f aca="true" t="shared" si="0" ref="AD4:AD10">F4+I4+L4+O4+R4+U4+X4+AA4</f>
        <v>2</v>
      </c>
      <c r="AE4" s="21">
        <f aca="true" t="shared" si="1" ref="AE4:AE10">G4+J4+M4+P4+S4+V4+Y4+AB4</f>
        <v>1</v>
      </c>
      <c r="AF4" s="21">
        <v>15</v>
      </c>
      <c r="AG4" s="21">
        <f aca="true" t="shared" si="2" ref="AG4:AG10">AD4*AF4</f>
        <v>30</v>
      </c>
      <c r="AH4" s="21">
        <f aca="true" t="shared" si="3" ref="AH4:AH10">AE4*AF4</f>
        <v>15</v>
      </c>
      <c r="AI4" s="21">
        <f aca="true" t="shared" si="4" ref="AI4:AI10">SUM(AG4:AH4)</f>
        <v>45</v>
      </c>
      <c r="AJ4" s="21">
        <f aca="true" t="shared" si="5" ref="AJ4:AJ10">AC4+Z4+W4+T4+Q4+N4+K4+H4</f>
        <v>3</v>
      </c>
      <c r="AK4" s="21" t="s">
        <v>20</v>
      </c>
      <c r="AL4" s="12"/>
      <c r="AM4" s="32"/>
      <c r="AN4" s="166"/>
    </row>
    <row r="5" spans="1:40" s="15" customFormat="1" ht="12.75">
      <c r="A5" s="178" t="s">
        <v>61</v>
      </c>
      <c r="B5" s="24" t="s">
        <v>92</v>
      </c>
      <c r="C5" s="24">
        <v>1</v>
      </c>
      <c r="D5" s="24" t="s">
        <v>121</v>
      </c>
      <c r="E5" s="14" t="s">
        <v>122</v>
      </c>
      <c r="F5" s="13">
        <v>2</v>
      </c>
      <c r="G5" s="13">
        <v>0</v>
      </c>
      <c r="H5" s="13">
        <v>2</v>
      </c>
      <c r="I5" s="13"/>
      <c r="J5" s="13"/>
      <c r="K5" s="13"/>
      <c r="L5" s="13"/>
      <c r="M5" s="13"/>
      <c r="N5" s="13"/>
      <c r="O5" s="13"/>
      <c r="P5" s="13"/>
      <c r="Q5" s="13"/>
      <c r="R5" s="13"/>
      <c r="S5" s="13"/>
      <c r="T5" s="13"/>
      <c r="U5" s="13"/>
      <c r="V5" s="13"/>
      <c r="W5" s="13"/>
      <c r="X5" s="13"/>
      <c r="Y5" s="13"/>
      <c r="Z5" s="13"/>
      <c r="AA5" s="13"/>
      <c r="AB5" s="13"/>
      <c r="AC5" s="13"/>
      <c r="AD5" s="21">
        <f t="shared" si="0"/>
        <v>2</v>
      </c>
      <c r="AE5" s="21">
        <f t="shared" si="1"/>
        <v>0</v>
      </c>
      <c r="AF5" s="21">
        <v>15</v>
      </c>
      <c r="AG5" s="21">
        <f t="shared" si="2"/>
        <v>30</v>
      </c>
      <c r="AH5" s="21">
        <f t="shared" si="3"/>
        <v>0</v>
      </c>
      <c r="AI5" s="21">
        <f t="shared" si="4"/>
        <v>30</v>
      </c>
      <c r="AJ5" s="21">
        <f t="shared" si="5"/>
        <v>2</v>
      </c>
      <c r="AK5" s="21" t="s">
        <v>93</v>
      </c>
      <c r="AL5" s="12"/>
      <c r="AM5" s="32"/>
      <c r="AN5" s="166"/>
    </row>
    <row r="6" spans="1:40" s="15" customFormat="1" ht="12.75">
      <c r="A6" s="178" t="s">
        <v>61</v>
      </c>
      <c r="B6" s="24" t="s">
        <v>96</v>
      </c>
      <c r="C6" s="24">
        <v>7</v>
      </c>
      <c r="D6" s="24" t="s">
        <v>137</v>
      </c>
      <c r="E6" s="14" t="s">
        <v>135</v>
      </c>
      <c r="F6" s="13"/>
      <c r="G6" s="13"/>
      <c r="H6" s="13"/>
      <c r="I6" s="13"/>
      <c r="J6" s="13"/>
      <c r="K6" s="13"/>
      <c r="L6" s="13"/>
      <c r="M6" s="13"/>
      <c r="N6" s="13"/>
      <c r="O6" s="13"/>
      <c r="P6" s="13"/>
      <c r="Q6" s="13"/>
      <c r="R6" s="13"/>
      <c r="S6" s="13"/>
      <c r="T6" s="13"/>
      <c r="U6" s="13"/>
      <c r="V6" s="13"/>
      <c r="W6" s="13"/>
      <c r="X6" s="13">
        <v>2</v>
      </c>
      <c r="Y6" s="13">
        <v>0</v>
      </c>
      <c r="Z6" s="13">
        <v>2</v>
      </c>
      <c r="AA6" s="13"/>
      <c r="AB6" s="13"/>
      <c r="AC6" s="13"/>
      <c r="AD6" s="21">
        <f t="shared" si="0"/>
        <v>2</v>
      </c>
      <c r="AE6" s="21">
        <f t="shared" si="1"/>
        <v>0</v>
      </c>
      <c r="AF6" s="21">
        <v>15</v>
      </c>
      <c r="AG6" s="21">
        <f t="shared" si="2"/>
        <v>30</v>
      </c>
      <c r="AH6" s="21">
        <f t="shared" si="3"/>
        <v>0</v>
      </c>
      <c r="AI6" s="21">
        <f t="shared" si="4"/>
        <v>30</v>
      </c>
      <c r="AJ6" s="21">
        <f t="shared" si="5"/>
        <v>2</v>
      </c>
      <c r="AK6" s="21" t="s">
        <v>93</v>
      </c>
      <c r="AL6" s="33"/>
      <c r="AM6" s="34"/>
      <c r="AN6" s="166"/>
    </row>
    <row r="7" spans="1:40" s="15" customFormat="1" ht="12.75">
      <c r="A7" s="178" t="s">
        <v>61</v>
      </c>
      <c r="B7" s="24" t="s">
        <v>92</v>
      </c>
      <c r="C7" s="24">
        <v>1</v>
      </c>
      <c r="D7" s="38" t="s">
        <v>265</v>
      </c>
      <c r="E7" s="14" t="s">
        <v>221</v>
      </c>
      <c r="F7" s="13">
        <v>0</v>
      </c>
      <c r="G7" s="13">
        <v>2</v>
      </c>
      <c r="H7" s="13">
        <v>2</v>
      </c>
      <c r="I7" s="13"/>
      <c r="J7" s="13"/>
      <c r="K7" s="13"/>
      <c r="L7" s="13"/>
      <c r="M7" s="13"/>
      <c r="N7" s="13"/>
      <c r="O7" s="13"/>
      <c r="P7" s="13"/>
      <c r="Q7" s="13"/>
      <c r="R7" s="13"/>
      <c r="S7" s="13"/>
      <c r="T7" s="13"/>
      <c r="U7" s="13"/>
      <c r="V7" s="13"/>
      <c r="W7" s="13"/>
      <c r="X7" s="13"/>
      <c r="Y7" s="13"/>
      <c r="Z7" s="13"/>
      <c r="AA7" s="13"/>
      <c r="AB7" s="13"/>
      <c r="AC7" s="13"/>
      <c r="AD7" s="21">
        <f t="shared" si="0"/>
        <v>0</v>
      </c>
      <c r="AE7" s="21">
        <f t="shared" si="1"/>
        <v>2</v>
      </c>
      <c r="AF7" s="21">
        <v>15</v>
      </c>
      <c r="AG7" s="21">
        <f t="shared" si="2"/>
        <v>0</v>
      </c>
      <c r="AH7" s="21">
        <f t="shared" si="3"/>
        <v>30</v>
      </c>
      <c r="AI7" s="21">
        <f t="shared" si="4"/>
        <v>30</v>
      </c>
      <c r="AJ7" s="21">
        <f t="shared" si="5"/>
        <v>2</v>
      </c>
      <c r="AK7" s="21" t="s">
        <v>20</v>
      </c>
      <c r="AL7" s="33"/>
      <c r="AM7" s="34"/>
      <c r="AN7" s="166"/>
    </row>
    <row r="8" spans="1:40" s="15" customFormat="1" ht="12.75">
      <c r="A8" s="178" t="s">
        <v>61</v>
      </c>
      <c r="B8" s="24" t="s">
        <v>95</v>
      </c>
      <c r="C8" s="24">
        <v>6</v>
      </c>
      <c r="D8" s="24" t="s">
        <v>412</v>
      </c>
      <c r="E8" s="14" t="s">
        <v>220</v>
      </c>
      <c r="F8" s="13"/>
      <c r="G8" s="13"/>
      <c r="H8" s="13"/>
      <c r="I8" s="13"/>
      <c r="J8" s="13"/>
      <c r="K8" s="13"/>
      <c r="L8" s="13"/>
      <c r="M8" s="13"/>
      <c r="N8" s="13"/>
      <c r="O8" s="13"/>
      <c r="P8" s="13"/>
      <c r="Q8" s="13"/>
      <c r="R8" s="13"/>
      <c r="S8" s="13"/>
      <c r="T8" s="13"/>
      <c r="U8" s="13">
        <v>2</v>
      </c>
      <c r="V8" s="13">
        <v>0</v>
      </c>
      <c r="W8" s="13">
        <v>2</v>
      </c>
      <c r="X8" s="13"/>
      <c r="Y8" s="13"/>
      <c r="Z8" s="13"/>
      <c r="AA8" s="13"/>
      <c r="AB8" s="13"/>
      <c r="AC8" s="13"/>
      <c r="AD8" s="21">
        <f t="shared" si="0"/>
        <v>2</v>
      </c>
      <c r="AE8" s="21">
        <f t="shared" si="1"/>
        <v>0</v>
      </c>
      <c r="AF8" s="21">
        <v>15</v>
      </c>
      <c r="AG8" s="21">
        <f t="shared" si="2"/>
        <v>30</v>
      </c>
      <c r="AH8" s="21">
        <f t="shared" si="3"/>
        <v>0</v>
      </c>
      <c r="AI8" s="21">
        <f t="shared" si="4"/>
        <v>30</v>
      </c>
      <c r="AJ8" s="21">
        <f t="shared" si="5"/>
        <v>2</v>
      </c>
      <c r="AK8" s="21" t="s">
        <v>93</v>
      </c>
      <c r="AL8" s="35"/>
      <c r="AM8" s="32"/>
      <c r="AN8" s="166"/>
    </row>
    <row r="9" spans="1:40" s="15" customFormat="1" ht="12.75">
      <c r="A9" s="179" t="s">
        <v>61</v>
      </c>
      <c r="B9" s="38" t="s">
        <v>95</v>
      </c>
      <c r="C9" s="38">
        <v>6</v>
      </c>
      <c r="D9" s="38" t="s">
        <v>266</v>
      </c>
      <c r="E9" s="20" t="s">
        <v>257</v>
      </c>
      <c r="F9" s="13"/>
      <c r="G9" s="13"/>
      <c r="H9" s="13"/>
      <c r="I9" s="13"/>
      <c r="J9" s="13"/>
      <c r="K9" s="13"/>
      <c r="L9" s="13"/>
      <c r="M9" s="13"/>
      <c r="N9" s="13"/>
      <c r="O9" s="13"/>
      <c r="P9" s="13"/>
      <c r="Q9" s="13"/>
      <c r="R9" s="13"/>
      <c r="S9" s="13"/>
      <c r="T9" s="13"/>
      <c r="U9" s="13">
        <v>2</v>
      </c>
      <c r="V9" s="13">
        <v>0</v>
      </c>
      <c r="W9" s="13">
        <v>2</v>
      </c>
      <c r="X9" s="13"/>
      <c r="Y9" s="13"/>
      <c r="Z9" s="13"/>
      <c r="AA9" s="13"/>
      <c r="AB9" s="13"/>
      <c r="AC9" s="13"/>
      <c r="AD9" s="21">
        <f t="shared" si="0"/>
        <v>2</v>
      </c>
      <c r="AE9" s="21">
        <f t="shared" si="1"/>
        <v>0</v>
      </c>
      <c r="AF9" s="46">
        <v>15</v>
      </c>
      <c r="AG9" s="21">
        <f t="shared" si="2"/>
        <v>30</v>
      </c>
      <c r="AH9" s="21">
        <f t="shared" si="3"/>
        <v>0</v>
      </c>
      <c r="AI9" s="21">
        <f t="shared" si="4"/>
        <v>30</v>
      </c>
      <c r="AJ9" s="21">
        <f t="shared" si="5"/>
        <v>2</v>
      </c>
      <c r="AK9" s="46" t="s">
        <v>93</v>
      </c>
      <c r="AL9" s="12"/>
      <c r="AM9" s="32"/>
      <c r="AN9" s="166"/>
    </row>
    <row r="10" spans="1:40" s="15" customFormat="1" ht="12.75">
      <c r="A10" s="180" t="s">
        <v>61</v>
      </c>
      <c r="B10" s="50" t="s">
        <v>96</v>
      </c>
      <c r="C10" s="50">
        <v>8</v>
      </c>
      <c r="D10" s="50" t="s">
        <v>413</v>
      </c>
      <c r="E10" s="51" t="s">
        <v>138</v>
      </c>
      <c r="F10" s="13"/>
      <c r="G10" s="13"/>
      <c r="H10" s="13"/>
      <c r="I10" s="13"/>
      <c r="J10" s="13"/>
      <c r="K10" s="13"/>
      <c r="L10" s="13"/>
      <c r="M10" s="13"/>
      <c r="N10" s="13"/>
      <c r="O10" s="13"/>
      <c r="P10" s="13"/>
      <c r="Q10" s="13"/>
      <c r="R10" s="13"/>
      <c r="S10" s="13"/>
      <c r="T10" s="13"/>
      <c r="U10" s="13"/>
      <c r="V10" s="13"/>
      <c r="W10" s="13"/>
      <c r="X10" s="13"/>
      <c r="Y10" s="13"/>
      <c r="Z10" s="13"/>
      <c r="AA10" s="13">
        <v>2</v>
      </c>
      <c r="AB10" s="13">
        <v>0</v>
      </c>
      <c r="AC10" s="13">
        <v>2</v>
      </c>
      <c r="AD10" s="25">
        <f t="shared" si="0"/>
        <v>2</v>
      </c>
      <c r="AE10" s="25">
        <f t="shared" si="1"/>
        <v>0</v>
      </c>
      <c r="AF10" s="25">
        <v>15</v>
      </c>
      <c r="AG10" s="25">
        <f t="shared" si="2"/>
        <v>30</v>
      </c>
      <c r="AH10" s="25">
        <f t="shared" si="3"/>
        <v>0</v>
      </c>
      <c r="AI10" s="25">
        <f t="shared" si="4"/>
        <v>30</v>
      </c>
      <c r="AJ10" s="25">
        <f t="shared" si="5"/>
        <v>2</v>
      </c>
      <c r="AK10" s="25" t="s">
        <v>93</v>
      </c>
      <c r="AL10" s="33"/>
      <c r="AM10" s="34"/>
      <c r="AN10" s="166"/>
    </row>
    <row r="11" spans="1:40" s="15" customFormat="1" ht="12.75">
      <c r="A11" s="181" t="s">
        <v>61</v>
      </c>
      <c r="B11" s="39"/>
      <c r="C11" s="39"/>
      <c r="D11" s="39"/>
      <c r="E11" s="40" t="s">
        <v>419</v>
      </c>
      <c r="F11" s="47">
        <f>SUM(F3:F10)</f>
        <v>4</v>
      </c>
      <c r="G11" s="47">
        <f aca="true" t="shared" si="6" ref="G11:AC11">SUM(G3:G10)</f>
        <v>2</v>
      </c>
      <c r="H11" s="47">
        <f t="shared" si="6"/>
        <v>6</v>
      </c>
      <c r="I11" s="47">
        <f t="shared" si="6"/>
        <v>0</v>
      </c>
      <c r="J11" s="47">
        <f t="shared" si="6"/>
        <v>0</v>
      </c>
      <c r="K11" s="47">
        <f t="shared" si="6"/>
        <v>0</v>
      </c>
      <c r="L11" s="47">
        <f t="shared" si="6"/>
        <v>0</v>
      </c>
      <c r="M11" s="47">
        <f t="shared" si="6"/>
        <v>0</v>
      </c>
      <c r="N11" s="47">
        <f t="shared" si="6"/>
        <v>0</v>
      </c>
      <c r="O11" s="47">
        <f t="shared" si="6"/>
        <v>0</v>
      </c>
      <c r="P11" s="47">
        <f t="shared" si="6"/>
        <v>0</v>
      </c>
      <c r="Q11" s="47">
        <f t="shared" si="6"/>
        <v>0</v>
      </c>
      <c r="R11" s="47">
        <f t="shared" si="6"/>
        <v>0</v>
      </c>
      <c r="S11" s="47">
        <f t="shared" si="6"/>
        <v>0</v>
      </c>
      <c r="T11" s="47">
        <f t="shared" si="6"/>
        <v>0</v>
      </c>
      <c r="U11" s="47">
        <f t="shared" si="6"/>
        <v>4</v>
      </c>
      <c r="V11" s="47">
        <f t="shared" si="6"/>
        <v>0</v>
      </c>
      <c r="W11" s="47">
        <f t="shared" si="6"/>
        <v>4</v>
      </c>
      <c r="X11" s="47">
        <f t="shared" si="6"/>
        <v>4</v>
      </c>
      <c r="Y11" s="47">
        <f t="shared" si="6"/>
        <v>1</v>
      </c>
      <c r="Z11" s="47">
        <f t="shared" si="6"/>
        <v>5</v>
      </c>
      <c r="AA11" s="47">
        <f t="shared" si="6"/>
        <v>2</v>
      </c>
      <c r="AB11" s="47">
        <f t="shared" si="6"/>
        <v>0</v>
      </c>
      <c r="AC11" s="47">
        <f t="shared" si="6"/>
        <v>2</v>
      </c>
      <c r="AD11" s="47">
        <f>SUM(AD3:AD10)</f>
        <v>14</v>
      </c>
      <c r="AE11" s="47">
        <f>SUM(AE3:AE10)</f>
        <v>3</v>
      </c>
      <c r="AF11" s="47" t="s">
        <v>68</v>
      </c>
      <c r="AG11" s="47">
        <f>SUM(AG3:AG10)</f>
        <v>210</v>
      </c>
      <c r="AH11" s="47">
        <f>SUM(AH3:AH10)</f>
        <v>45</v>
      </c>
      <c r="AI11" s="47">
        <f>SUM(AI3:AI10)</f>
        <v>255</v>
      </c>
      <c r="AJ11" s="47">
        <f>SUM(AJ3:AJ10)</f>
        <v>17</v>
      </c>
      <c r="AK11" s="47"/>
      <c r="AL11" s="31"/>
      <c r="AM11" s="29"/>
      <c r="AN11" s="167"/>
    </row>
    <row r="12" spans="1:40" s="15" customFormat="1" ht="12.75">
      <c r="A12" s="182" t="s">
        <v>61</v>
      </c>
      <c r="B12" s="52" t="s">
        <v>92</v>
      </c>
      <c r="C12" s="52">
        <v>1</v>
      </c>
      <c r="D12" s="52" t="s">
        <v>126</v>
      </c>
      <c r="E12" s="53" t="s">
        <v>123</v>
      </c>
      <c r="F12" s="13">
        <v>1</v>
      </c>
      <c r="G12" s="13">
        <v>1</v>
      </c>
      <c r="H12" s="13">
        <v>2</v>
      </c>
      <c r="I12" s="13"/>
      <c r="J12" s="13"/>
      <c r="K12" s="13"/>
      <c r="L12" s="13"/>
      <c r="M12" s="13"/>
      <c r="N12" s="13"/>
      <c r="O12" s="13"/>
      <c r="P12" s="13"/>
      <c r="Q12" s="13"/>
      <c r="R12" s="13"/>
      <c r="S12" s="13"/>
      <c r="T12" s="13"/>
      <c r="U12" s="13"/>
      <c r="V12" s="13"/>
      <c r="W12" s="13"/>
      <c r="X12" s="13"/>
      <c r="Y12" s="13"/>
      <c r="Z12" s="13"/>
      <c r="AA12" s="13"/>
      <c r="AB12" s="13"/>
      <c r="AC12" s="13"/>
      <c r="AD12" s="54">
        <f aca="true" t="shared" si="7" ref="AD12:AE16">F12+I12+L12+O12+R12+U12+X12+AA12</f>
        <v>1</v>
      </c>
      <c r="AE12" s="54">
        <f t="shared" si="7"/>
        <v>1</v>
      </c>
      <c r="AF12" s="54">
        <v>15</v>
      </c>
      <c r="AG12" s="54">
        <f>AD12*AF12</f>
        <v>15</v>
      </c>
      <c r="AH12" s="54">
        <f>AE12*AF12</f>
        <v>15</v>
      </c>
      <c r="AI12" s="54">
        <f>SUM(AG12:AH12)</f>
        <v>30</v>
      </c>
      <c r="AJ12" s="54">
        <f>AC12+Z12+W12+T12+Q12+N12+K12+H12</f>
        <v>2</v>
      </c>
      <c r="AK12" s="54" t="s">
        <v>93</v>
      </c>
      <c r="AL12" s="12"/>
      <c r="AM12" s="32"/>
      <c r="AN12" s="166"/>
    </row>
    <row r="13" spans="1:40" s="15" customFormat="1" ht="12.75">
      <c r="A13" s="178" t="s">
        <v>61</v>
      </c>
      <c r="B13" s="24" t="s">
        <v>92</v>
      </c>
      <c r="C13" s="24">
        <v>2</v>
      </c>
      <c r="D13" s="24" t="s">
        <v>124</v>
      </c>
      <c r="E13" s="14" t="s">
        <v>125</v>
      </c>
      <c r="F13" s="13"/>
      <c r="G13" s="13"/>
      <c r="H13" s="13"/>
      <c r="I13" s="13">
        <v>2</v>
      </c>
      <c r="J13" s="13">
        <v>1</v>
      </c>
      <c r="K13" s="13">
        <v>3</v>
      </c>
      <c r="L13" s="13"/>
      <c r="M13" s="13"/>
      <c r="N13" s="13"/>
      <c r="O13" s="13"/>
      <c r="P13" s="13"/>
      <c r="Q13" s="13"/>
      <c r="R13" s="13"/>
      <c r="S13" s="13"/>
      <c r="T13" s="13"/>
      <c r="U13" s="13"/>
      <c r="V13" s="13"/>
      <c r="W13" s="13"/>
      <c r="X13" s="13"/>
      <c r="Y13" s="13"/>
      <c r="Z13" s="13"/>
      <c r="AA13" s="13"/>
      <c r="AB13" s="13"/>
      <c r="AC13" s="13"/>
      <c r="AD13" s="21">
        <f t="shared" si="7"/>
        <v>2</v>
      </c>
      <c r="AE13" s="21">
        <f t="shared" si="7"/>
        <v>1</v>
      </c>
      <c r="AF13" s="21">
        <v>15</v>
      </c>
      <c r="AG13" s="21">
        <f>AD13*AF13</f>
        <v>30</v>
      </c>
      <c r="AH13" s="21">
        <f>AE13*AF13</f>
        <v>15</v>
      </c>
      <c r="AI13" s="21">
        <f>SUM(AG13:AH13)</f>
        <v>45</v>
      </c>
      <c r="AJ13" s="21">
        <f>AC13+Z13+W13+T13+Q13+N13+K13+H13</f>
        <v>3</v>
      </c>
      <c r="AK13" s="21" t="s">
        <v>93</v>
      </c>
      <c r="AL13" s="12"/>
      <c r="AM13" s="11" t="s">
        <v>126</v>
      </c>
      <c r="AN13" s="168" t="s">
        <v>123</v>
      </c>
    </row>
    <row r="14" spans="1:40" s="15" customFormat="1" ht="12.75">
      <c r="A14" s="178" t="s">
        <v>61</v>
      </c>
      <c r="B14" s="24" t="s">
        <v>94</v>
      </c>
      <c r="C14" s="24">
        <v>3</v>
      </c>
      <c r="D14" s="24" t="s">
        <v>107</v>
      </c>
      <c r="E14" s="14" t="s">
        <v>91</v>
      </c>
      <c r="F14" s="13"/>
      <c r="G14" s="13"/>
      <c r="H14" s="13"/>
      <c r="I14" s="13"/>
      <c r="J14" s="13"/>
      <c r="K14" s="13"/>
      <c r="L14" s="13">
        <v>2</v>
      </c>
      <c r="M14" s="13">
        <v>1</v>
      </c>
      <c r="N14" s="13">
        <v>3</v>
      </c>
      <c r="O14" s="13"/>
      <c r="P14" s="13"/>
      <c r="Q14" s="13"/>
      <c r="R14" s="13"/>
      <c r="S14" s="13"/>
      <c r="T14" s="13"/>
      <c r="U14" s="13"/>
      <c r="V14" s="13"/>
      <c r="W14" s="13"/>
      <c r="X14" s="13"/>
      <c r="Y14" s="13"/>
      <c r="Z14" s="13"/>
      <c r="AA14" s="13"/>
      <c r="AB14" s="13"/>
      <c r="AC14" s="13"/>
      <c r="AD14" s="21">
        <f t="shared" si="7"/>
        <v>2</v>
      </c>
      <c r="AE14" s="21">
        <f t="shared" si="7"/>
        <v>1</v>
      </c>
      <c r="AF14" s="21">
        <v>15</v>
      </c>
      <c r="AG14" s="21">
        <f>AD14*AF14</f>
        <v>30</v>
      </c>
      <c r="AH14" s="21">
        <f>AE14*AF14</f>
        <v>15</v>
      </c>
      <c r="AI14" s="21">
        <f>SUM(AG14:AH14)</f>
        <v>45</v>
      </c>
      <c r="AJ14" s="21">
        <f>AC14+Z14+W14+T14+Q14+N14+K14+H14</f>
        <v>3</v>
      </c>
      <c r="AK14" s="21" t="s">
        <v>93</v>
      </c>
      <c r="AL14" s="12"/>
      <c r="AM14" s="11" t="s">
        <v>126</v>
      </c>
      <c r="AN14" s="168" t="s">
        <v>123</v>
      </c>
    </row>
    <row r="15" spans="1:40" s="15" customFormat="1" ht="12.75">
      <c r="A15" s="178" t="s">
        <v>61</v>
      </c>
      <c r="B15" s="24" t="s">
        <v>94</v>
      </c>
      <c r="C15" s="24">
        <v>4</v>
      </c>
      <c r="D15" s="24" t="s">
        <v>108</v>
      </c>
      <c r="E15" s="14" t="s">
        <v>225</v>
      </c>
      <c r="F15" s="13"/>
      <c r="G15" s="13"/>
      <c r="H15" s="13"/>
      <c r="I15" s="13"/>
      <c r="J15" s="13"/>
      <c r="K15" s="13"/>
      <c r="L15" s="13"/>
      <c r="M15" s="13"/>
      <c r="N15" s="13"/>
      <c r="O15" s="13">
        <v>0</v>
      </c>
      <c r="P15" s="13">
        <v>2</v>
      </c>
      <c r="Q15" s="13">
        <v>2</v>
      </c>
      <c r="R15" s="13"/>
      <c r="S15" s="13"/>
      <c r="T15" s="13"/>
      <c r="U15" s="13"/>
      <c r="V15" s="13"/>
      <c r="W15" s="13"/>
      <c r="X15" s="13"/>
      <c r="Y15" s="13"/>
      <c r="Z15" s="13"/>
      <c r="AA15" s="13"/>
      <c r="AB15" s="13"/>
      <c r="AC15" s="13"/>
      <c r="AD15" s="21">
        <f t="shared" si="7"/>
        <v>0</v>
      </c>
      <c r="AE15" s="21">
        <f t="shared" si="7"/>
        <v>2</v>
      </c>
      <c r="AF15" s="21">
        <v>15</v>
      </c>
      <c r="AG15" s="21">
        <f>AD15*AF15</f>
        <v>0</v>
      </c>
      <c r="AH15" s="21">
        <f>AE15*AF15</f>
        <v>30</v>
      </c>
      <c r="AI15" s="21">
        <f>SUM(AG15:AH15)</f>
        <v>30</v>
      </c>
      <c r="AJ15" s="21">
        <f>AC15+Z15+W15+T15+Q15+N15+K15+H15</f>
        <v>2</v>
      </c>
      <c r="AK15" s="21" t="s">
        <v>20</v>
      </c>
      <c r="AL15" s="12"/>
      <c r="AM15" s="11" t="s">
        <v>124</v>
      </c>
      <c r="AN15" s="168" t="s">
        <v>125</v>
      </c>
    </row>
    <row r="16" spans="1:40" s="15" customFormat="1" ht="12.75">
      <c r="A16" s="180" t="s">
        <v>61</v>
      </c>
      <c r="B16" s="50" t="s">
        <v>95</v>
      </c>
      <c r="C16" s="50">
        <v>5</v>
      </c>
      <c r="D16" s="50" t="s">
        <v>127</v>
      </c>
      <c r="E16" s="55" t="s">
        <v>226</v>
      </c>
      <c r="F16" s="13"/>
      <c r="G16" s="13"/>
      <c r="H16" s="13"/>
      <c r="I16" s="13"/>
      <c r="J16" s="13"/>
      <c r="K16" s="13"/>
      <c r="L16" s="13"/>
      <c r="M16" s="13"/>
      <c r="N16" s="13"/>
      <c r="O16" s="13"/>
      <c r="P16" s="13"/>
      <c r="Q16" s="13"/>
      <c r="R16" s="13">
        <v>0</v>
      </c>
      <c r="S16" s="13">
        <v>2</v>
      </c>
      <c r="T16" s="13">
        <v>2</v>
      </c>
      <c r="U16" s="13"/>
      <c r="V16" s="13"/>
      <c r="W16" s="13"/>
      <c r="X16" s="13"/>
      <c r="Y16" s="13"/>
      <c r="Z16" s="13"/>
      <c r="AA16" s="13"/>
      <c r="AB16" s="13"/>
      <c r="AC16" s="13"/>
      <c r="AD16" s="25">
        <f t="shared" si="7"/>
        <v>0</v>
      </c>
      <c r="AE16" s="25">
        <f t="shared" si="7"/>
        <v>2</v>
      </c>
      <c r="AF16" s="25">
        <v>15</v>
      </c>
      <c r="AG16" s="25">
        <f>AD16*AF16</f>
        <v>0</v>
      </c>
      <c r="AH16" s="25">
        <f>AE16*AF16</f>
        <v>30</v>
      </c>
      <c r="AI16" s="25">
        <f>SUM(AG16:AH16)</f>
        <v>30</v>
      </c>
      <c r="AJ16" s="25">
        <f>AC16+Z16+W16+T16+Q16+N16+K16+H16</f>
        <v>2</v>
      </c>
      <c r="AK16" s="25" t="s">
        <v>20</v>
      </c>
      <c r="AL16" s="12"/>
      <c r="AM16" s="11"/>
      <c r="AN16" s="168"/>
    </row>
    <row r="17" spans="1:40" s="15" customFormat="1" ht="12.75">
      <c r="A17" s="181" t="s">
        <v>61</v>
      </c>
      <c r="B17" s="39"/>
      <c r="C17" s="39"/>
      <c r="D17" s="39"/>
      <c r="E17" s="41" t="s">
        <v>128</v>
      </c>
      <c r="F17" s="47">
        <f>SUM(F12:F16)</f>
        <v>1</v>
      </c>
      <c r="G17" s="47">
        <f aca="true" t="shared" si="8" ref="G17:AE17">SUM(G12:G16)</f>
        <v>1</v>
      </c>
      <c r="H17" s="47">
        <f t="shared" si="8"/>
        <v>2</v>
      </c>
      <c r="I17" s="47">
        <f t="shared" si="8"/>
        <v>2</v>
      </c>
      <c r="J17" s="47">
        <f t="shared" si="8"/>
        <v>1</v>
      </c>
      <c r="K17" s="47">
        <f t="shared" si="8"/>
        <v>3</v>
      </c>
      <c r="L17" s="47">
        <f t="shared" si="8"/>
        <v>2</v>
      </c>
      <c r="M17" s="47">
        <f t="shared" si="8"/>
        <v>1</v>
      </c>
      <c r="N17" s="47">
        <f t="shared" si="8"/>
        <v>3</v>
      </c>
      <c r="O17" s="47">
        <f t="shared" si="8"/>
        <v>0</v>
      </c>
      <c r="P17" s="47">
        <f t="shared" si="8"/>
        <v>2</v>
      </c>
      <c r="Q17" s="47">
        <f t="shared" si="8"/>
        <v>2</v>
      </c>
      <c r="R17" s="47">
        <f t="shared" si="8"/>
        <v>0</v>
      </c>
      <c r="S17" s="47">
        <f t="shared" si="8"/>
        <v>2</v>
      </c>
      <c r="T17" s="47">
        <f t="shared" si="8"/>
        <v>2</v>
      </c>
      <c r="U17" s="47">
        <f t="shared" si="8"/>
        <v>0</v>
      </c>
      <c r="V17" s="47">
        <f t="shared" si="8"/>
        <v>0</v>
      </c>
      <c r="W17" s="47">
        <f t="shared" si="8"/>
        <v>0</v>
      </c>
      <c r="X17" s="47">
        <f t="shared" si="8"/>
        <v>0</v>
      </c>
      <c r="Y17" s="47">
        <f t="shared" si="8"/>
        <v>0</v>
      </c>
      <c r="Z17" s="47">
        <f t="shared" si="8"/>
        <v>0</v>
      </c>
      <c r="AA17" s="47">
        <f t="shared" si="8"/>
        <v>0</v>
      </c>
      <c r="AB17" s="47">
        <f t="shared" si="8"/>
        <v>0</v>
      </c>
      <c r="AC17" s="47">
        <f t="shared" si="8"/>
        <v>0</v>
      </c>
      <c r="AD17" s="47">
        <f t="shared" si="8"/>
        <v>5</v>
      </c>
      <c r="AE17" s="47">
        <f t="shared" si="8"/>
        <v>7</v>
      </c>
      <c r="AF17" s="47" t="s">
        <v>68</v>
      </c>
      <c r="AG17" s="47">
        <f>SUM(AG12:AG16)</f>
        <v>75</v>
      </c>
      <c r="AH17" s="47">
        <f>SUM(AH12:AH16)</f>
        <v>105</v>
      </c>
      <c r="AI17" s="47">
        <f>SUM(AI12:AI16)</f>
        <v>180</v>
      </c>
      <c r="AJ17" s="47">
        <f>SUM(AJ12:AJ16)</f>
        <v>12</v>
      </c>
      <c r="AK17" s="47"/>
      <c r="AL17" s="28"/>
      <c r="AM17" s="29"/>
      <c r="AN17" s="167"/>
    </row>
    <row r="18" spans="1:40" s="15" customFormat="1" ht="12.75">
      <c r="A18" s="182" t="s">
        <v>61</v>
      </c>
      <c r="B18" s="52" t="s">
        <v>95</v>
      </c>
      <c r="C18" s="52">
        <v>5</v>
      </c>
      <c r="D18" s="56" t="s">
        <v>267</v>
      </c>
      <c r="E18" s="57" t="s">
        <v>258</v>
      </c>
      <c r="F18" s="13"/>
      <c r="G18" s="13"/>
      <c r="H18" s="13"/>
      <c r="I18" s="13"/>
      <c r="J18" s="13"/>
      <c r="K18" s="13"/>
      <c r="L18" s="13"/>
      <c r="M18" s="13"/>
      <c r="N18" s="13"/>
      <c r="O18" s="13"/>
      <c r="P18" s="13"/>
      <c r="Q18" s="13"/>
      <c r="R18" s="13">
        <v>2</v>
      </c>
      <c r="S18" s="13">
        <v>0</v>
      </c>
      <c r="T18" s="13">
        <v>2</v>
      </c>
      <c r="U18" s="13"/>
      <c r="V18" s="13"/>
      <c r="W18" s="13"/>
      <c r="X18" s="13"/>
      <c r="Y18" s="13"/>
      <c r="Z18" s="13"/>
      <c r="AA18" s="13"/>
      <c r="AB18" s="13"/>
      <c r="AC18" s="13"/>
      <c r="AD18" s="54">
        <f>F18+I18+L18+O18+R18+U18+X18+AA18</f>
        <v>2</v>
      </c>
      <c r="AE18" s="54">
        <f>G18+J18+M18+P18+S18+V18+Y18+AB18</f>
        <v>0</v>
      </c>
      <c r="AF18" s="54">
        <v>15</v>
      </c>
      <c r="AG18" s="54">
        <f>AD18*AF18</f>
        <v>30</v>
      </c>
      <c r="AH18" s="54">
        <f>AE18*AF18</f>
        <v>0</v>
      </c>
      <c r="AI18" s="54">
        <f>SUM(AG18:AH18)</f>
        <v>30</v>
      </c>
      <c r="AJ18" s="54">
        <f>AC18+Z18+W18+T18+Q18+N18+K18+H18</f>
        <v>2</v>
      </c>
      <c r="AK18" s="54" t="s">
        <v>93</v>
      </c>
      <c r="AL18" s="12"/>
      <c r="AM18" s="32"/>
      <c r="AN18" s="166"/>
    </row>
    <row r="19" spans="1:40" s="15" customFormat="1" ht="12.75">
      <c r="A19" s="178" t="s">
        <v>61</v>
      </c>
      <c r="B19" s="24" t="s">
        <v>92</v>
      </c>
      <c r="C19" s="24">
        <v>1</v>
      </c>
      <c r="D19" s="24" t="s">
        <v>129</v>
      </c>
      <c r="E19" s="14" t="s">
        <v>130</v>
      </c>
      <c r="F19" s="13">
        <v>1</v>
      </c>
      <c r="G19" s="13">
        <v>1</v>
      </c>
      <c r="H19" s="13">
        <v>2</v>
      </c>
      <c r="I19" s="13"/>
      <c r="J19" s="13"/>
      <c r="K19" s="13"/>
      <c r="L19" s="13"/>
      <c r="M19" s="13"/>
      <c r="N19" s="13"/>
      <c r="O19" s="13"/>
      <c r="P19" s="13"/>
      <c r="Q19" s="13"/>
      <c r="R19" s="13"/>
      <c r="S19" s="13"/>
      <c r="T19" s="13"/>
      <c r="U19" s="13"/>
      <c r="V19" s="13"/>
      <c r="W19" s="13"/>
      <c r="X19" s="13"/>
      <c r="Y19" s="13"/>
      <c r="Z19" s="13"/>
      <c r="AA19" s="13"/>
      <c r="AB19" s="13"/>
      <c r="AC19" s="13"/>
      <c r="AD19" s="21">
        <v>1</v>
      </c>
      <c r="AE19" s="21">
        <v>1</v>
      </c>
      <c r="AF19" s="21">
        <v>15</v>
      </c>
      <c r="AG19" s="21">
        <v>15</v>
      </c>
      <c r="AH19" s="21">
        <v>15</v>
      </c>
      <c r="AI19" s="21">
        <f aca="true" t="shared" si="9" ref="AI19:AI25">SUM(AG19:AH19)</f>
        <v>30</v>
      </c>
      <c r="AJ19" s="21">
        <f aca="true" t="shared" si="10" ref="AJ19:AJ25">AC19+Z19+W19+T19+Q19+N19+K19+H19</f>
        <v>2</v>
      </c>
      <c r="AK19" s="21" t="s">
        <v>93</v>
      </c>
      <c r="AL19" s="12"/>
      <c r="AM19" s="32"/>
      <c r="AN19" s="166"/>
    </row>
    <row r="20" spans="1:40" s="15" customFormat="1" ht="12.75">
      <c r="A20" s="178" t="s">
        <v>61</v>
      </c>
      <c r="B20" s="24" t="s">
        <v>92</v>
      </c>
      <c r="C20" s="24">
        <v>2</v>
      </c>
      <c r="D20" s="24" t="s">
        <v>406</v>
      </c>
      <c r="E20" s="9" t="s">
        <v>405</v>
      </c>
      <c r="F20" s="13"/>
      <c r="G20" s="13"/>
      <c r="H20" s="13"/>
      <c r="I20" s="13">
        <v>1</v>
      </c>
      <c r="J20" s="13">
        <v>1</v>
      </c>
      <c r="K20" s="13">
        <v>2</v>
      </c>
      <c r="L20" s="13"/>
      <c r="M20" s="13"/>
      <c r="N20" s="13"/>
      <c r="O20" s="13"/>
      <c r="P20" s="13"/>
      <c r="Q20" s="13"/>
      <c r="R20" s="13"/>
      <c r="S20" s="13"/>
      <c r="T20" s="13"/>
      <c r="U20" s="13"/>
      <c r="V20" s="13"/>
      <c r="W20" s="13"/>
      <c r="X20" s="13"/>
      <c r="Y20" s="13"/>
      <c r="Z20" s="13"/>
      <c r="AA20" s="13"/>
      <c r="AB20" s="13"/>
      <c r="AC20" s="13"/>
      <c r="AD20" s="21">
        <f aca="true" t="shared" si="11" ref="AD20:AD25">F20+I20+L20+O20+R20+U20+X20+AA20</f>
        <v>1</v>
      </c>
      <c r="AE20" s="21">
        <f aca="true" t="shared" si="12" ref="AE20:AE25">G20+J20+M20+P20+S20+V20+Y20+AB20</f>
        <v>1</v>
      </c>
      <c r="AF20" s="21">
        <v>15</v>
      </c>
      <c r="AG20" s="21">
        <f aca="true" t="shared" si="13" ref="AG20:AG25">AD20*AF20</f>
        <v>15</v>
      </c>
      <c r="AH20" s="21">
        <f aca="true" t="shared" si="14" ref="AH20:AH25">AE20*AF20</f>
        <v>15</v>
      </c>
      <c r="AI20" s="21">
        <f t="shared" si="9"/>
        <v>30</v>
      </c>
      <c r="AJ20" s="21">
        <f t="shared" si="10"/>
        <v>2</v>
      </c>
      <c r="AK20" s="24" t="s">
        <v>93</v>
      </c>
      <c r="AL20" s="12"/>
      <c r="AM20" s="11" t="s">
        <v>129</v>
      </c>
      <c r="AN20" s="168" t="s">
        <v>130</v>
      </c>
    </row>
    <row r="21" spans="1:40" s="15" customFormat="1" ht="12.75">
      <c r="A21" s="178" t="s">
        <v>61</v>
      </c>
      <c r="B21" s="24" t="s">
        <v>92</v>
      </c>
      <c r="C21" s="24">
        <v>2</v>
      </c>
      <c r="D21" s="24" t="s">
        <v>407</v>
      </c>
      <c r="E21" s="9" t="s">
        <v>247</v>
      </c>
      <c r="F21" s="13"/>
      <c r="G21" s="13"/>
      <c r="H21" s="13"/>
      <c r="I21" s="13">
        <v>2</v>
      </c>
      <c r="J21" s="13">
        <v>0</v>
      </c>
      <c r="K21" s="13">
        <v>2</v>
      </c>
      <c r="L21" s="13"/>
      <c r="M21" s="13"/>
      <c r="N21" s="13"/>
      <c r="O21" s="13"/>
      <c r="P21" s="13"/>
      <c r="Q21" s="13"/>
      <c r="R21" s="13"/>
      <c r="S21" s="13"/>
      <c r="T21" s="13"/>
      <c r="U21" s="13"/>
      <c r="V21" s="13"/>
      <c r="W21" s="13"/>
      <c r="X21" s="13"/>
      <c r="Y21" s="13"/>
      <c r="Z21" s="13"/>
      <c r="AA21" s="13"/>
      <c r="AB21" s="13"/>
      <c r="AC21" s="13"/>
      <c r="AD21" s="21">
        <f t="shared" si="11"/>
        <v>2</v>
      </c>
      <c r="AE21" s="21">
        <f t="shared" si="12"/>
        <v>0</v>
      </c>
      <c r="AF21" s="21">
        <v>15</v>
      </c>
      <c r="AG21" s="21">
        <f t="shared" si="13"/>
        <v>30</v>
      </c>
      <c r="AH21" s="21">
        <f t="shared" si="14"/>
        <v>0</v>
      </c>
      <c r="AI21" s="21">
        <f t="shared" si="9"/>
        <v>30</v>
      </c>
      <c r="AJ21" s="21">
        <f t="shared" si="10"/>
        <v>2</v>
      </c>
      <c r="AK21" s="21" t="s">
        <v>93</v>
      </c>
      <c r="AL21" s="12"/>
      <c r="AM21" s="11" t="s">
        <v>129</v>
      </c>
      <c r="AN21" s="168" t="s">
        <v>130</v>
      </c>
    </row>
    <row r="22" spans="1:40" s="15" customFormat="1" ht="25.5">
      <c r="A22" s="178" t="s">
        <v>61</v>
      </c>
      <c r="B22" s="24" t="s">
        <v>94</v>
      </c>
      <c r="C22" s="24">
        <v>3</v>
      </c>
      <c r="D22" s="24" t="s">
        <v>410</v>
      </c>
      <c r="E22" s="14" t="s">
        <v>90</v>
      </c>
      <c r="F22" s="13"/>
      <c r="G22" s="13"/>
      <c r="H22" s="13"/>
      <c r="I22" s="13"/>
      <c r="J22" s="13"/>
      <c r="K22" s="13"/>
      <c r="L22" s="13">
        <v>1</v>
      </c>
      <c r="M22" s="13">
        <v>1</v>
      </c>
      <c r="N22" s="13">
        <v>2</v>
      </c>
      <c r="O22" s="13"/>
      <c r="P22" s="13"/>
      <c r="Q22" s="13"/>
      <c r="R22" s="13"/>
      <c r="S22" s="13"/>
      <c r="T22" s="13"/>
      <c r="U22" s="13"/>
      <c r="V22" s="13"/>
      <c r="W22" s="13"/>
      <c r="X22" s="13"/>
      <c r="Y22" s="13"/>
      <c r="Z22" s="13"/>
      <c r="AA22" s="13"/>
      <c r="AB22" s="13"/>
      <c r="AC22" s="13"/>
      <c r="AD22" s="21">
        <f t="shared" si="11"/>
        <v>1</v>
      </c>
      <c r="AE22" s="21">
        <f t="shared" si="12"/>
        <v>1</v>
      </c>
      <c r="AF22" s="21">
        <v>15</v>
      </c>
      <c r="AG22" s="21">
        <f t="shared" si="13"/>
        <v>15</v>
      </c>
      <c r="AH22" s="21">
        <f t="shared" si="14"/>
        <v>15</v>
      </c>
      <c r="AI22" s="21">
        <f t="shared" si="9"/>
        <v>30</v>
      </c>
      <c r="AJ22" s="21">
        <f t="shared" si="10"/>
        <v>2</v>
      </c>
      <c r="AK22" s="14" t="s">
        <v>20</v>
      </c>
      <c r="AL22" s="12"/>
      <c r="AM22" s="11" t="s">
        <v>407</v>
      </c>
      <c r="AN22" s="169" t="s">
        <v>408</v>
      </c>
    </row>
    <row r="23" spans="1:40" s="15" customFormat="1" ht="12.75">
      <c r="A23" s="178" t="s">
        <v>61</v>
      </c>
      <c r="B23" s="24" t="s">
        <v>94</v>
      </c>
      <c r="C23" s="24">
        <v>4</v>
      </c>
      <c r="D23" s="24" t="s">
        <v>414</v>
      </c>
      <c r="E23" s="14" t="s">
        <v>89</v>
      </c>
      <c r="F23" s="13"/>
      <c r="G23" s="13"/>
      <c r="H23" s="13"/>
      <c r="I23" s="13"/>
      <c r="J23" s="13"/>
      <c r="K23" s="13"/>
      <c r="L23" s="13"/>
      <c r="M23" s="13"/>
      <c r="N23" s="13"/>
      <c r="O23" s="13">
        <v>2</v>
      </c>
      <c r="P23" s="13">
        <v>0</v>
      </c>
      <c r="Q23" s="13">
        <v>2</v>
      </c>
      <c r="R23" s="13"/>
      <c r="S23" s="13"/>
      <c r="T23" s="13"/>
      <c r="U23" s="13"/>
      <c r="V23" s="13"/>
      <c r="W23" s="13"/>
      <c r="X23" s="13"/>
      <c r="Y23" s="13"/>
      <c r="Z23" s="13"/>
      <c r="AA23" s="13"/>
      <c r="AB23" s="13"/>
      <c r="AC23" s="13"/>
      <c r="AD23" s="21">
        <f t="shared" si="11"/>
        <v>2</v>
      </c>
      <c r="AE23" s="21">
        <f t="shared" si="12"/>
        <v>0</v>
      </c>
      <c r="AF23" s="21">
        <v>15</v>
      </c>
      <c r="AG23" s="21">
        <f t="shared" si="13"/>
        <v>30</v>
      </c>
      <c r="AH23" s="21">
        <f t="shared" si="14"/>
        <v>0</v>
      </c>
      <c r="AI23" s="21">
        <f t="shared" si="9"/>
        <v>30</v>
      </c>
      <c r="AJ23" s="21">
        <f t="shared" si="10"/>
        <v>2</v>
      </c>
      <c r="AK23" s="21" t="s">
        <v>93</v>
      </c>
      <c r="AL23" s="12"/>
      <c r="AM23" s="11" t="s">
        <v>109</v>
      </c>
      <c r="AN23" s="168" t="s">
        <v>90</v>
      </c>
    </row>
    <row r="24" spans="1:40" s="15" customFormat="1" ht="12.75">
      <c r="A24" s="179" t="s">
        <v>61</v>
      </c>
      <c r="B24" s="38" t="s">
        <v>95</v>
      </c>
      <c r="C24" s="38">
        <v>5</v>
      </c>
      <c r="D24" s="38" t="s">
        <v>268</v>
      </c>
      <c r="E24" s="14" t="s">
        <v>223</v>
      </c>
      <c r="F24" s="16"/>
      <c r="G24" s="16"/>
      <c r="H24" s="16"/>
      <c r="I24" s="16"/>
      <c r="J24" s="16"/>
      <c r="K24" s="16"/>
      <c r="L24" s="16"/>
      <c r="M24" s="16"/>
      <c r="N24" s="16"/>
      <c r="O24" s="16"/>
      <c r="P24" s="16"/>
      <c r="Q24" s="16"/>
      <c r="R24" s="16">
        <v>0</v>
      </c>
      <c r="S24" s="16">
        <v>2</v>
      </c>
      <c r="T24" s="16">
        <v>2</v>
      </c>
      <c r="U24" s="16"/>
      <c r="V24" s="16"/>
      <c r="W24" s="16"/>
      <c r="X24" s="16"/>
      <c r="Y24" s="16"/>
      <c r="Z24" s="16"/>
      <c r="AA24" s="16"/>
      <c r="AB24" s="16"/>
      <c r="AC24" s="16"/>
      <c r="AD24" s="21">
        <f t="shared" si="11"/>
        <v>0</v>
      </c>
      <c r="AE24" s="21">
        <f t="shared" si="12"/>
        <v>2</v>
      </c>
      <c r="AF24" s="21">
        <v>15</v>
      </c>
      <c r="AG24" s="21">
        <f t="shared" si="13"/>
        <v>0</v>
      </c>
      <c r="AH24" s="21">
        <f t="shared" si="14"/>
        <v>30</v>
      </c>
      <c r="AI24" s="21">
        <f t="shared" si="9"/>
        <v>30</v>
      </c>
      <c r="AJ24" s="21">
        <f t="shared" si="10"/>
        <v>2</v>
      </c>
      <c r="AK24" s="21" t="s">
        <v>20</v>
      </c>
      <c r="AL24" s="12"/>
      <c r="AM24" s="11" t="s">
        <v>110</v>
      </c>
      <c r="AN24" s="168" t="s">
        <v>89</v>
      </c>
    </row>
    <row r="25" spans="1:40" s="15" customFormat="1" ht="12.75">
      <c r="A25" s="180" t="s">
        <v>61</v>
      </c>
      <c r="B25" s="50" t="s">
        <v>95</v>
      </c>
      <c r="C25" s="50">
        <v>6</v>
      </c>
      <c r="D25" s="58" t="s">
        <v>269</v>
      </c>
      <c r="E25" s="51" t="s">
        <v>224</v>
      </c>
      <c r="F25" s="13"/>
      <c r="G25" s="13"/>
      <c r="H25" s="13"/>
      <c r="I25" s="13"/>
      <c r="J25" s="13"/>
      <c r="K25" s="13"/>
      <c r="L25" s="13"/>
      <c r="M25" s="13"/>
      <c r="N25" s="13"/>
      <c r="O25" s="13"/>
      <c r="P25" s="13"/>
      <c r="Q25" s="13"/>
      <c r="R25" s="13"/>
      <c r="S25" s="13"/>
      <c r="T25" s="13"/>
      <c r="U25" s="13">
        <v>1</v>
      </c>
      <c r="V25" s="13">
        <v>1</v>
      </c>
      <c r="W25" s="13">
        <v>2</v>
      </c>
      <c r="X25" s="13"/>
      <c r="Y25" s="13"/>
      <c r="Z25" s="13"/>
      <c r="AA25" s="13"/>
      <c r="AB25" s="13"/>
      <c r="AC25" s="13"/>
      <c r="AD25" s="25">
        <f t="shared" si="11"/>
        <v>1</v>
      </c>
      <c r="AE25" s="25">
        <f t="shared" si="12"/>
        <v>1</v>
      </c>
      <c r="AF25" s="25">
        <v>15</v>
      </c>
      <c r="AG25" s="25">
        <f t="shared" si="13"/>
        <v>15</v>
      </c>
      <c r="AH25" s="25">
        <f t="shared" si="14"/>
        <v>15</v>
      </c>
      <c r="AI25" s="25">
        <f t="shared" si="9"/>
        <v>30</v>
      </c>
      <c r="AJ25" s="25">
        <f t="shared" si="10"/>
        <v>2</v>
      </c>
      <c r="AK25" s="25" t="s">
        <v>93</v>
      </c>
      <c r="AL25" s="12"/>
      <c r="AM25" s="17" t="s">
        <v>268</v>
      </c>
      <c r="AN25" s="168" t="s">
        <v>223</v>
      </c>
    </row>
    <row r="26" spans="1:40" s="15" customFormat="1" ht="12.75">
      <c r="A26" s="181" t="s">
        <v>61</v>
      </c>
      <c r="B26" s="39"/>
      <c r="C26" s="39"/>
      <c r="D26" s="39"/>
      <c r="E26" s="41" t="s">
        <v>131</v>
      </c>
      <c r="F26" s="47">
        <f>SUM(F18:F25)</f>
        <v>1</v>
      </c>
      <c r="G26" s="47">
        <f aca="true" t="shared" si="15" ref="G26:AE26">SUM(G18:G25)</f>
        <v>1</v>
      </c>
      <c r="H26" s="47">
        <f t="shared" si="15"/>
        <v>2</v>
      </c>
      <c r="I26" s="47">
        <f t="shared" si="15"/>
        <v>3</v>
      </c>
      <c r="J26" s="47">
        <f t="shared" si="15"/>
        <v>1</v>
      </c>
      <c r="K26" s="47">
        <f t="shared" si="15"/>
        <v>4</v>
      </c>
      <c r="L26" s="47">
        <f t="shared" si="15"/>
        <v>1</v>
      </c>
      <c r="M26" s="47">
        <f t="shared" si="15"/>
        <v>1</v>
      </c>
      <c r="N26" s="47">
        <f t="shared" si="15"/>
        <v>2</v>
      </c>
      <c r="O26" s="47">
        <f t="shared" si="15"/>
        <v>2</v>
      </c>
      <c r="P26" s="47">
        <f t="shared" si="15"/>
        <v>0</v>
      </c>
      <c r="Q26" s="47">
        <f t="shared" si="15"/>
        <v>2</v>
      </c>
      <c r="R26" s="47">
        <f t="shared" si="15"/>
        <v>2</v>
      </c>
      <c r="S26" s="47">
        <f t="shared" si="15"/>
        <v>2</v>
      </c>
      <c r="T26" s="47">
        <f t="shared" si="15"/>
        <v>4</v>
      </c>
      <c r="U26" s="47">
        <f t="shared" si="15"/>
        <v>1</v>
      </c>
      <c r="V26" s="47">
        <f t="shared" si="15"/>
        <v>1</v>
      </c>
      <c r="W26" s="47">
        <f t="shared" si="15"/>
        <v>2</v>
      </c>
      <c r="X26" s="47">
        <f t="shared" si="15"/>
        <v>0</v>
      </c>
      <c r="Y26" s="47">
        <f t="shared" si="15"/>
        <v>0</v>
      </c>
      <c r="Z26" s="47">
        <f t="shared" si="15"/>
        <v>0</v>
      </c>
      <c r="AA26" s="47">
        <f t="shared" si="15"/>
        <v>0</v>
      </c>
      <c r="AB26" s="47">
        <f t="shared" si="15"/>
        <v>0</v>
      </c>
      <c r="AC26" s="47">
        <f t="shared" si="15"/>
        <v>0</v>
      </c>
      <c r="AD26" s="47">
        <f t="shared" si="15"/>
        <v>10</v>
      </c>
      <c r="AE26" s="47">
        <f t="shared" si="15"/>
        <v>6</v>
      </c>
      <c r="AF26" s="47" t="s">
        <v>68</v>
      </c>
      <c r="AG26" s="47">
        <v>150</v>
      </c>
      <c r="AH26" s="47">
        <v>90</v>
      </c>
      <c r="AI26" s="47">
        <v>240</v>
      </c>
      <c r="AJ26" s="47">
        <v>16</v>
      </c>
      <c r="AK26" s="47"/>
      <c r="AL26" s="28"/>
      <c r="AM26" s="29"/>
      <c r="AN26" s="167"/>
    </row>
    <row r="27" spans="1:40" s="15" customFormat="1" ht="12.75">
      <c r="A27" s="183" t="s">
        <v>61</v>
      </c>
      <c r="B27" s="56" t="s">
        <v>95</v>
      </c>
      <c r="C27" s="56">
        <v>5</v>
      </c>
      <c r="D27" s="56" t="s">
        <v>270</v>
      </c>
      <c r="E27" s="57" t="s">
        <v>191</v>
      </c>
      <c r="F27" s="16"/>
      <c r="G27" s="16"/>
      <c r="H27" s="16"/>
      <c r="I27" s="16"/>
      <c r="J27" s="16"/>
      <c r="K27" s="16"/>
      <c r="L27" s="16"/>
      <c r="M27" s="16"/>
      <c r="N27" s="16"/>
      <c r="O27" s="16"/>
      <c r="P27" s="16"/>
      <c r="Q27" s="16"/>
      <c r="R27" s="16">
        <v>0</v>
      </c>
      <c r="S27" s="16">
        <v>2</v>
      </c>
      <c r="T27" s="16">
        <v>2</v>
      </c>
      <c r="U27" s="16"/>
      <c r="V27" s="16"/>
      <c r="W27" s="16"/>
      <c r="X27" s="16"/>
      <c r="Y27" s="16"/>
      <c r="Z27" s="16"/>
      <c r="AA27" s="16"/>
      <c r="AB27" s="16"/>
      <c r="AC27" s="16"/>
      <c r="AD27" s="59">
        <f>F27+I27+L27+O27+R27+U27+X27+AA27</f>
        <v>0</v>
      </c>
      <c r="AE27" s="59">
        <f>G27+J27+M27+P27+S27+V27+Y27+AB27</f>
        <v>2</v>
      </c>
      <c r="AF27" s="59">
        <v>15</v>
      </c>
      <c r="AG27" s="59">
        <f>AD27*AF27</f>
        <v>0</v>
      </c>
      <c r="AH27" s="59">
        <f>AE27*AF27</f>
        <v>30</v>
      </c>
      <c r="AI27" s="59">
        <f>SUM(AG27:AH27)</f>
        <v>30</v>
      </c>
      <c r="AJ27" s="59">
        <f>AC27+Z27+W27+T27+Q27+N27+K27+H27</f>
        <v>2</v>
      </c>
      <c r="AK27" s="59" t="s">
        <v>20</v>
      </c>
      <c r="AL27" s="12"/>
      <c r="AM27" s="32"/>
      <c r="AN27" s="166"/>
    </row>
    <row r="28" spans="1:40" s="15" customFormat="1" ht="12.75">
      <c r="A28" s="184" t="s">
        <v>61</v>
      </c>
      <c r="B28" s="50" t="s">
        <v>95</v>
      </c>
      <c r="C28" s="50">
        <v>6</v>
      </c>
      <c r="D28" s="58" t="s">
        <v>271</v>
      </c>
      <c r="E28" s="51" t="s">
        <v>192</v>
      </c>
      <c r="F28" s="16"/>
      <c r="G28" s="16"/>
      <c r="H28" s="16"/>
      <c r="I28" s="16"/>
      <c r="J28" s="16"/>
      <c r="K28" s="16"/>
      <c r="L28" s="16"/>
      <c r="M28" s="16"/>
      <c r="N28" s="16"/>
      <c r="O28" s="16"/>
      <c r="P28" s="16"/>
      <c r="Q28" s="16"/>
      <c r="R28" s="16"/>
      <c r="S28" s="16"/>
      <c r="T28" s="16"/>
      <c r="U28" s="16">
        <v>0</v>
      </c>
      <c r="V28" s="16">
        <v>2</v>
      </c>
      <c r="W28" s="16">
        <v>2</v>
      </c>
      <c r="X28" s="16"/>
      <c r="Y28" s="16"/>
      <c r="Z28" s="16"/>
      <c r="AA28" s="16"/>
      <c r="AB28" s="16"/>
      <c r="AC28" s="16"/>
      <c r="AD28" s="27">
        <f>F28+I28+L28+O28+R28+U28+X28+AA28</f>
        <v>0</v>
      </c>
      <c r="AE28" s="27">
        <f>G28+J28+M28+P28+S28+V28+Y28+AB28</f>
        <v>2</v>
      </c>
      <c r="AF28" s="27">
        <v>15</v>
      </c>
      <c r="AG28" s="27">
        <f>AD28*AF28</f>
        <v>0</v>
      </c>
      <c r="AH28" s="27">
        <f>AE28*AF28</f>
        <v>30</v>
      </c>
      <c r="AI28" s="27">
        <f>SUM(AG28:AH28)</f>
        <v>30</v>
      </c>
      <c r="AJ28" s="27">
        <f>AC28+Z28+W28+T28+Q28+N28+K28+H28</f>
        <v>2</v>
      </c>
      <c r="AK28" s="27" t="s">
        <v>20</v>
      </c>
      <c r="AL28" s="12"/>
      <c r="AM28" s="17" t="s">
        <v>270</v>
      </c>
      <c r="AN28" s="166" t="s">
        <v>245</v>
      </c>
    </row>
    <row r="29" spans="1:40" s="15" customFormat="1" ht="12.75">
      <c r="A29" s="181" t="s">
        <v>61</v>
      </c>
      <c r="B29" s="39"/>
      <c r="C29" s="39"/>
      <c r="D29" s="39"/>
      <c r="E29" s="41" t="s">
        <v>132</v>
      </c>
      <c r="F29" s="47">
        <f>SUM(F27:F28)</f>
        <v>0</v>
      </c>
      <c r="G29" s="47">
        <f aca="true" t="shared" si="16" ref="G29:AE29">SUM(G27:G28)</f>
        <v>0</v>
      </c>
      <c r="H29" s="47">
        <f t="shared" si="16"/>
        <v>0</v>
      </c>
      <c r="I29" s="47">
        <f t="shared" si="16"/>
        <v>0</v>
      </c>
      <c r="J29" s="47">
        <f t="shared" si="16"/>
        <v>0</v>
      </c>
      <c r="K29" s="47">
        <f t="shared" si="16"/>
        <v>0</v>
      </c>
      <c r="L29" s="47">
        <f t="shared" si="16"/>
        <v>0</v>
      </c>
      <c r="M29" s="47">
        <f t="shared" si="16"/>
        <v>0</v>
      </c>
      <c r="N29" s="47">
        <f t="shared" si="16"/>
        <v>0</v>
      </c>
      <c r="O29" s="47">
        <f t="shared" si="16"/>
        <v>0</v>
      </c>
      <c r="P29" s="47">
        <f t="shared" si="16"/>
        <v>0</v>
      </c>
      <c r="Q29" s="47">
        <f t="shared" si="16"/>
        <v>0</v>
      </c>
      <c r="R29" s="47">
        <f t="shared" si="16"/>
        <v>0</v>
      </c>
      <c r="S29" s="47">
        <f t="shared" si="16"/>
        <v>2</v>
      </c>
      <c r="T29" s="47">
        <f t="shared" si="16"/>
        <v>2</v>
      </c>
      <c r="U29" s="47">
        <f t="shared" si="16"/>
        <v>0</v>
      </c>
      <c r="V29" s="47">
        <f t="shared" si="16"/>
        <v>2</v>
      </c>
      <c r="W29" s="47">
        <f t="shared" si="16"/>
        <v>2</v>
      </c>
      <c r="X29" s="47">
        <f t="shared" si="16"/>
        <v>0</v>
      </c>
      <c r="Y29" s="47">
        <f t="shared" si="16"/>
        <v>0</v>
      </c>
      <c r="Z29" s="47">
        <f t="shared" si="16"/>
        <v>0</v>
      </c>
      <c r="AA29" s="47">
        <f t="shared" si="16"/>
        <v>0</v>
      </c>
      <c r="AB29" s="47">
        <f t="shared" si="16"/>
        <v>0</v>
      </c>
      <c r="AC29" s="47">
        <f t="shared" si="16"/>
        <v>0</v>
      </c>
      <c r="AD29" s="47">
        <f t="shared" si="16"/>
        <v>0</v>
      </c>
      <c r="AE29" s="47">
        <f t="shared" si="16"/>
        <v>4</v>
      </c>
      <c r="AF29" s="47" t="s">
        <v>68</v>
      </c>
      <c r="AG29" s="47">
        <v>0</v>
      </c>
      <c r="AH29" s="47">
        <v>60</v>
      </c>
      <c r="AI29" s="47">
        <v>60</v>
      </c>
      <c r="AJ29" s="47">
        <v>4</v>
      </c>
      <c r="AK29" s="47"/>
      <c r="AL29" s="28"/>
      <c r="AM29" s="29"/>
      <c r="AN29" s="167"/>
    </row>
    <row r="30" spans="1:40" s="15" customFormat="1" ht="12.75">
      <c r="A30" s="182" t="s">
        <v>61</v>
      </c>
      <c r="B30" s="52" t="s">
        <v>92</v>
      </c>
      <c r="C30" s="52">
        <v>2</v>
      </c>
      <c r="D30" s="56" t="s">
        <v>272</v>
      </c>
      <c r="E30" s="53" t="s">
        <v>17</v>
      </c>
      <c r="F30" s="13"/>
      <c r="G30" s="13"/>
      <c r="H30" s="13"/>
      <c r="I30" s="13">
        <v>2</v>
      </c>
      <c r="J30" s="13">
        <v>2</v>
      </c>
      <c r="K30" s="13">
        <v>4</v>
      </c>
      <c r="L30" s="13"/>
      <c r="M30" s="13"/>
      <c r="N30" s="13"/>
      <c r="O30" s="13"/>
      <c r="P30" s="13"/>
      <c r="Q30" s="13"/>
      <c r="R30" s="13"/>
      <c r="S30" s="13"/>
      <c r="T30" s="13"/>
      <c r="U30" s="13"/>
      <c r="V30" s="13"/>
      <c r="W30" s="13"/>
      <c r="X30" s="13"/>
      <c r="Y30" s="13"/>
      <c r="Z30" s="13"/>
      <c r="AA30" s="13"/>
      <c r="AB30" s="13"/>
      <c r="AC30" s="13"/>
      <c r="AD30" s="54">
        <f>F30+I30+L30+O30+R30+U30+X30+AA30</f>
        <v>2</v>
      </c>
      <c r="AE30" s="54">
        <f>G30+J30+M30+P30+S30+V30+Y30+AB30</f>
        <v>2</v>
      </c>
      <c r="AF30" s="54">
        <v>15</v>
      </c>
      <c r="AG30" s="54">
        <f>AD30*AF30</f>
        <v>30</v>
      </c>
      <c r="AH30" s="54">
        <f>AE30*AF30</f>
        <v>30</v>
      </c>
      <c r="AI30" s="54">
        <f>SUM(AG30:AH30)</f>
        <v>60</v>
      </c>
      <c r="AJ30" s="54">
        <f>AC30+Z30+W30+T30+Q30+N30+K30+H30</f>
        <v>4</v>
      </c>
      <c r="AK30" s="54" t="s">
        <v>20</v>
      </c>
      <c r="AL30" s="12"/>
      <c r="AM30" s="32"/>
      <c r="AN30" s="166"/>
    </row>
    <row r="31" spans="1:40" s="15" customFormat="1" ht="12.75">
      <c r="A31" s="178" t="s">
        <v>61</v>
      </c>
      <c r="B31" s="24" t="s">
        <v>94</v>
      </c>
      <c r="C31" s="24">
        <v>3</v>
      </c>
      <c r="D31" s="38" t="s">
        <v>273</v>
      </c>
      <c r="E31" s="14" t="s">
        <v>18</v>
      </c>
      <c r="F31" s="13"/>
      <c r="G31" s="13"/>
      <c r="H31" s="13"/>
      <c r="I31" s="13"/>
      <c r="J31" s="13"/>
      <c r="K31" s="13"/>
      <c r="L31" s="13">
        <v>2</v>
      </c>
      <c r="M31" s="13">
        <v>2</v>
      </c>
      <c r="N31" s="13">
        <v>4</v>
      </c>
      <c r="O31" s="13"/>
      <c r="P31" s="13"/>
      <c r="Q31" s="13"/>
      <c r="R31" s="13"/>
      <c r="S31" s="13"/>
      <c r="T31" s="13"/>
      <c r="U31" s="13"/>
      <c r="V31" s="13"/>
      <c r="W31" s="13"/>
      <c r="X31" s="13"/>
      <c r="Y31" s="13"/>
      <c r="Z31" s="13"/>
      <c r="AA31" s="13"/>
      <c r="AB31" s="13"/>
      <c r="AC31" s="13"/>
      <c r="AD31" s="21">
        <f aca="true" t="shared" si="17" ref="AD31:AD37">F31+I31+L31+O31+R31+U31+X31+AA31</f>
        <v>2</v>
      </c>
      <c r="AE31" s="21">
        <f aca="true" t="shared" si="18" ref="AE31:AE37">G31+J31+M31+P31+S31+V31+Y31+AB31</f>
        <v>2</v>
      </c>
      <c r="AF31" s="21">
        <v>15</v>
      </c>
      <c r="AG31" s="21">
        <f aca="true" t="shared" si="19" ref="AG31:AG37">AD31*AF31</f>
        <v>30</v>
      </c>
      <c r="AH31" s="21">
        <f aca="true" t="shared" si="20" ref="AH31:AH37">AE31*AF31</f>
        <v>30</v>
      </c>
      <c r="AI31" s="21">
        <f aca="true" t="shared" si="21" ref="AI31:AI37">SUM(AG31:AH31)</f>
        <v>60</v>
      </c>
      <c r="AJ31" s="21">
        <f aca="true" t="shared" si="22" ref="AJ31:AJ37">AC31+Z31+W31+T31+Q31+N31+K31+H31</f>
        <v>4</v>
      </c>
      <c r="AK31" s="21" t="s">
        <v>20</v>
      </c>
      <c r="AL31" s="12"/>
      <c r="AM31" s="17" t="s">
        <v>272</v>
      </c>
      <c r="AN31" s="168" t="s">
        <v>17</v>
      </c>
    </row>
    <row r="32" spans="1:40" s="15" customFormat="1" ht="12.75">
      <c r="A32" s="178" t="s">
        <v>61</v>
      </c>
      <c r="B32" s="24" t="s">
        <v>92</v>
      </c>
      <c r="C32" s="24">
        <v>1</v>
      </c>
      <c r="D32" s="38" t="s">
        <v>274</v>
      </c>
      <c r="E32" s="14" t="s">
        <v>205</v>
      </c>
      <c r="F32" s="13">
        <v>0</v>
      </c>
      <c r="G32" s="13">
        <v>2</v>
      </c>
      <c r="H32" s="13">
        <v>2</v>
      </c>
      <c r="I32" s="13"/>
      <c r="J32" s="13"/>
      <c r="K32" s="13"/>
      <c r="L32" s="13"/>
      <c r="M32" s="13"/>
      <c r="N32" s="13"/>
      <c r="O32" s="13"/>
      <c r="P32" s="13"/>
      <c r="Q32" s="13"/>
      <c r="R32" s="13"/>
      <c r="S32" s="13"/>
      <c r="T32" s="13"/>
      <c r="U32" s="13"/>
      <c r="V32" s="13"/>
      <c r="W32" s="13"/>
      <c r="X32" s="13"/>
      <c r="Y32" s="13"/>
      <c r="Z32" s="13"/>
      <c r="AA32" s="13"/>
      <c r="AB32" s="13"/>
      <c r="AC32" s="13"/>
      <c r="AD32" s="21">
        <f t="shared" si="17"/>
        <v>0</v>
      </c>
      <c r="AE32" s="21">
        <f t="shared" si="18"/>
        <v>2</v>
      </c>
      <c r="AF32" s="21">
        <v>15</v>
      </c>
      <c r="AG32" s="21">
        <f t="shared" si="19"/>
        <v>0</v>
      </c>
      <c r="AH32" s="21">
        <f t="shared" si="20"/>
        <v>30</v>
      </c>
      <c r="AI32" s="21">
        <f t="shared" si="21"/>
        <v>30</v>
      </c>
      <c r="AJ32" s="21">
        <f t="shared" si="22"/>
        <v>2</v>
      </c>
      <c r="AK32" s="21" t="s">
        <v>20</v>
      </c>
      <c r="AL32" s="12"/>
      <c r="AM32" s="32"/>
      <c r="AN32" s="166"/>
    </row>
    <row r="33" spans="1:40" s="15" customFormat="1" ht="12.75">
      <c r="A33" s="178" t="s">
        <v>61</v>
      </c>
      <c r="B33" s="24" t="s">
        <v>92</v>
      </c>
      <c r="C33" s="24">
        <v>2</v>
      </c>
      <c r="D33" s="38" t="s">
        <v>275</v>
      </c>
      <c r="E33" s="14" t="s">
        <v>206</v>
      </c>
      <c r="F33" s="13"/>
      <c r="G33" s="13"/>
      <c r="H33" s="13"/>
      <c r="I33" s="13">
        <v>0</v>
      </c>
      <c r="J33" s="13">
        <v>2</v>
      </c>
      <c r="K33" s="13">
        <v>2</v>
      </c>
      <c r="L33" s="13"/>
      <c r="M33" s="13"/>
      <c r="N33" s="13"/>
      <c r="O33" s="13"/>
      <c r="P33" s="13"/>
      <c r="Q33" s="13"/>
      <c r="R33" s="13"/>
      <c r="S33" s="13"/>
      <c r="T33" s="13"/>
      <c r="U33" s="13"/>
      <c r="V33" s="13"/>
      <c r="W33" s="13"/>
      <c r="X33" s="13"/>
      <c r="Y33" s="13"/>
      <c r="Z33" s="13"/>
      <c r="AA33" s="13"/>
      <c r="AB33" s="13"/>
      <c r="AC33" s="13"/>
      <c r="AD33" s="21">
        <f t="shared" si="17"/>
        <v>0</v>
      </c>
      <c r="AE33" s="21">
        <f t="shared" si="18"/>
        <v>2</v>
      </c>
      <c r="AF33" s="21">
        <v>15</v>
      </c>
      <c r="AG33" s="21">
        <f t="shared" si="19"/>
        <v>0</v>
      </c>
      <c r="AH33" s="21">
        <f t="shared" si="20"/>
        <v>30</v>
      </c>
      <c r="AI33" s="21">
        <f t="shared" si="21"/>
        <v>30</v>
      </c>
      <c r="AJ33" s="21">
        <f t="shared" si="22"/>
        <v>2</v>
      </c>
      <c r="AK33" s="21" t="s">
        <v>20</v>
      </c>
      <c r="AL33" s="12"/>
      <c r="AM33" s="17" t="s">
        <v>274</v>
      </c>
      <c r="AN33" s="168" t="s">
        <v>205</v>
      </c>
    </row>
    <row r="34" spans="1:40" s="15" customFormat="1" ht="12.75">
      <c r="A34" s="178" t="s">
        <v>61</v>
      </c>
      <c r="B34" s="24" t="s">
        <v>94</v>
      </c>
      <c r="C34" s="24">
        <v>3</v>
      </c>
      <c r="D34" s="38" t="s">
        <v>276</v>
      </c>
      <c r="E34" s="14" t="s">
        <v>182</v>
      </c>
      <c r="F34" s="13"/>
      <c r="G34" s="13"/>
      <c r="H34" s="13"/>
      <c r="I34" s="13"/>
      <c r="J34" s="13"/>
      <c r="K34" s="13"/>
      <c r="L34" s="13">
        <v>1</v>
      </c>
      <c r="M34" s="13">
        <v>2</v>
      </c>
      <c r="N34" s="13">
        <v>3</v>
      </c>
      <c r="O34" s="13"/>
      <c r="P34" s="13"/>
      <c r="Q34" s="13"/>
      <c r="R34" s="13"/>
      <c r="S34" s="13"/>
      <c r="T34" s="13"/>
      <c r="U34" s="13"/>
      <c r="V34" s="13"/>
      <c r="W34" s="13"/>
      <c r="X34" s="13"/>
      <c r="Y34" s="13"/>
      <c r="Z34" s="13"/>
      <c r="AA34" s="13"/>
      <c r="AB34" s="13"/>
      <c r="AC34" s="13"/>
      <c r="AD34" s="21">
        <f t="shared" si="17"/>
        <v>1</v>
      </c>
      <c r="AE34" s="21">
        <f t="shared" si="18"/>
        <v>2</v>
      </c>
      <c r="AF34" s="21">
        <v>15</v>
      </c>
      <c r="AG34" s="21">
        <f t="shared" si="19"/>
        <v>15</v>
      </c>
      <c r="AH34" s="21">
        <f t="shared" si="20"/>
        <v>30</v>
      </c>
      <c r="AI34" s="21">
        <f t="shared" si="21"/>
        <v>45</v>
      </c>
      <c r="AJ34" s="21">
        <f t="shared" si="22"/>
        <v>3</v>
      </c>
      <c r="AK34" s="21" t="s">
        <v>20</v>
      </c>
      <c r="AL34" s="12"/>
      <c r="AM34" s="32"/>
      <c r="AN34" s="166"/>
    </row>
    <row r="35" spans="1:40" s="15" customFormat="1" ht="12.75">
      <c r="A35" s="178" t="s">
        <v>61</v>
      </c>
      <c r="B35" s="24" t="s">
        <v>94</v>
      </c>
      <c r="C35" s="24">
        <v>4</v>
      </c>
      <c r="D35" s="38" t="s">
        <v>277</v>
      </c>
      <c r="E35" s="14" t="s">
        <v>183</v>
      </c>
      <c r="F35" s="13"/>
      <c r="G35" s="13"/>
      <c r="H35" s="13"/>
      <c r="I35" s="13"/>
      <c r="J35" s="13"/>
      <c r="K35" s="13"/>
      <c r="L35" s="13"/>
      <c r="M35" s="13"/>
      <c r="N35" s="13"/>
      <c r="O35" s="13">
        <v>1</v>
      </c>
      <c r="P35" s="13">
        <v>2</v>
      </c>
      <c r="Q35" s="13">
        <v>3</v>
      </c>
      <c r="R35" s="13"/>
      <c r="S35" s="13"/>
      <c r="T35" s="13"/>
      <c r="U35" s="13"/>
      <c r="V35" s="13"/>
      <c r="W35" s="13"/>
      <c r="X35" s="13"/>
      <c r="Y35" s="13"/>
      <c r="Z35" s="13"/>
      <c r="AA35" s="13"/>
      <c r="AB35" s="13"/>
      <c r="AC35" s="13"/>
      <c r="AD35" s="21">
        <f t="shared" si="17"/>
        <v>1</v>
      </c>
      <c r="AE35" s="21">
        <f t="shared" si="18"/>
        <v>2</v>
      </c>
      <c r="AF35" s="21">
        <v>15</v>
      </c>
      <c r="AG35" s="21">
        <f t="shared" si="19"/>
        <v>15</v>
      </c>
      <c r="AH35" s="21">
        <f t="shared" si="20"/>
        <v>30</v>
      </c>
      <c r="AI35" s="21">
        <f t="shared" si="21"/>
        <v>45</v>
      </c>
      <c r="AJ35" s="21">
        <f t="shared" si="22"/>
        <v>3</v>
      </c>
      <c r="AK35" s="21" t="s">
        <v>93</v>
      </c>
      <c r="AL35" s="12"/>
      <c r="AM35" s="17" t="s">
        <v>276</v>
      </c>
      <c r="AN35" s="168" t="s">
        <v>182</v>
      </c>
    </row>
    <row r="36" spans="1:40" s="15" customFormat="1" ht="12.75">
      <c r="A36" s="178" t="s">
        <v>61</v>
      </c>
      <c r="B36" s="24" t="s">
        <v>95</v>
      </c>
      <c r="C36" s="24">
        <v>6</v>
      </c>
      <c r="D36" s="38" t="s">
        <v>278</v>
      </c>
      <c r="E36" s="14" t="s">
        <v>193</v>
      </c>
      <c r="F36" s="13"/>
      <c r="G36" s="13"/>
      <c r="H36" s="13"/>
      <c r="I36" s="13"/>
      <c r="J36" s="13"/>
      <c r="K36" s="13"/>
      <c r="L36" s="13"/>
      <c r="M36" s="13"/>
      <c r="N36" s="13"/>
      <c r="O36" s="13"/>
      <c r="P36" s="13"/>
      <c r="Q36" s="13"/>
      <c r="R36" s="13"/>
      <c r="S36" s="13"/>
      <c r="T36" s="13"/>
      <c r="U36" s="13">
        <v>1</v>
      </c>
      <c r="V36" s="13">
        <v>2</v>
      </c>
      <c r="W36" s="13">
        <v>3</v>
      </c>
      <c r="X36" s="13"/>
      <c r="Y36" s="13"/>
      <c r="Z36" s="13"/>
      <c r="AA36" s="13"/>
      <c r="AB36" s="13"/>
      <c r="AC36" s="13"/>
      <c r="AD36" s="21">
        <f t="shared" si="17"/>
        <v>1</v>
      </c>
      <c r="AE36" s="21">
        <f t="shared" si="18"/>
        <v>2</v>
      </c>
      <c r="AF36" s="21">
        <v>15</v>
      </c>
      <c r="AG36" s="21">
        <f t="shared" si="19"/>
        <v>15</v>
      </c>
      <c r="AH36" s="21">
        <f t="shared" si="20"/>
        <v>30</v>
      </c>
      <c r="AI36" s="21">
        <f t="shared" si="21"/>
        <v>45</v>
      </c>
      <c r="AJ36" s="21">
        <f t="shared" si="22"/>
        <v>3</v>
      </c>
      <c r="AK36" s="21" t="s">
        <v>20</v>
      </c>
      <c r="AL36" s="12"/>
      <c r="AM36" s="12"/>
      <c r="AN36" s="166"/>
    </row>
    <row r="37" spans="1:40" s="15" customFormat="1" ht="12.75">
      <c r="A37" s="180" t="s">
        <v>61</v>
      </c>
      <c r="B37" s="50" t="s">
        <v>96</v>
      </c>
      <c r="C37" s="50">
        <v>7</v>
      </c>
      <c r="D37" s="58" t="s">
        <v>279</v>
      </c>
      <c r="E37" s="55" t="s">
        <v>133</v>
      </c>
      <c r="F37" s="13"/>
      <c r="G37" s="13"/>
      <c r="H37" s="13"/>
      <c r="I37" s="13"/>
      <c r="J37" s="13"/>
      <c r="K37" s="13"/>
      <c r="L37" s="13"/>
      <c r="M37" s="13"/>
      <c r="N37" s="13"/>
      <c r="O37" s="13"/>
      <c r="P37" s="13"/>
      <c r="Q37" s="13"/>
      <c r="R37" s="13"/>
      <c r="S37" s="13"/>
      <c r="T37" s="13"/>
      <c r="U37" s="18"/>
      <c r="V37" s="18"/>
      <c r="W37" s="18"/>
      <c r="X37" s="13">
        <v>0</v>
      </c>
      <c r="Y37" s="13">
        <v>2</v>
      </c>
      <c r="Z37" s="13">
        <v>2</v>
      </c>
      <c r="AA37" s="13"/>
      <c r="AB37" s="13"/>
      <c r="AC37" s="13"/>
      <c r="AD37" s="25">
        <f t="shared" si="17"/>
        <v>0</v>
      </c>
      <c r="AE37" s="25">
        <f t="shared" si="18"/>
        <v>2</v>
      </c>
      <c r="AF37" s="25">
        <v>15</v>
      </c>
      <c r="AG37" s="25">
        <f t="shared" si="19"/>
        <v>0</v>
      </c>
      <c r="AH37" s="25">
        <f t="shared" si="20"/>
        <v>30</v>
      </c>
      <c r="AI37" s="25">
        <f t="shared" si="21"/>
        <v>30</v>
      </c>
      <c r="AJ37" s="25">
        <f t="shared" si="22"/>
        <v>2</v>
      </c>
      <c r="AK37" s="25" t="s">
        <v>20</v>
      </c>
      <c r="AL37" s="12"/>
      <c r="AM37" s="32"/>
      <c r="AN37" s="166"/>
    </row>
    <row r="38" spans="1:40" s="15" customFormat="1" ht="12.75">
      <c r="A38" s="181" t="s">
        <v>61</v>
      </c>
      <c r="B38" s="39"/>
      <c r="C38" s="39"/>
      <c r="D38" s="39"/>
      <c r="E38" s="41" t="s">
        <v>0</v>
      </c>
      <c r="F38" s="47">
        <f>SUM(F30:F37)</f>
        <v>0</v>
      </c>
      <c r="G38" s="47">
        <f aca="true" t="shared" si="23" ref="G38:AE38">SUM(G30:G37)</f>
        <v>2</v>
      </c>
      <c r="H38" s="47">
        <f t="shared" si="23"/>
        <v>2</v>
      </c>
      <c r="I38" s="47">
        <f t="shared" si="23"/>
        <v>2</v>
      </c>
      <c r="J38" s="47">
        <f t="shared" si="23"/>
        <v>4</v>
      </c>
      <c r="K38" s="47">
        <f t="shared" si="23"/>
        <v>6</v>
      </c>
      <c r="L38" s="47">
        <f t="shared" si="23"/>
        <v>3</v>
      </c>
      <c r="M38" s="47">
        <f t="shared" si="23"/>
        <v>4</v>
      </c>
      <c r="N38" s="47">
        <f t="shared" si="23"/>
        <v>7</v>
      </c>
      <c r="O38" s="47">
        <f t="shared" si="23"/>
        <v>1</v>
      </c>
      <c r="P38" s="47">
        <f t="shared" si="23"/>
        <v>2</v>
      </c>
      <c r="Q38" s="47">
        <f t="shared" si="23"/>
        <v>3</v>
      </c>
      <c r="R38" s="47">
        <f t="shared" si="23"/>
        <v>0</v>
      </c>
      <c r="S38" s="47">
        <f t="shared" si="23"/>
        <v>0</v>
      </c>
      <c r="T38" s="47">
        <f t="shared" si="23"/>
        <v>0</v>
      </c>
      <c r="U38" s="47">
        <f t="shared" si="23"/>
        <v>1</v>
      </c>
      <c r="V38" s="47">
        <f t="shared" si="23"/>
        <v>2</v>
      </c>
      <c r="W38" s="47">
        <f t="shared" si="23"/>
        <v>3</v>
      </c>
      <c r="X38" s="47">
        <f t="shared" si="23"/>
        <v>0</v>
      </c>
      <c r="Y38" s="47">
        <f t="shared" si="23"/>
        <v>2</v>
      </c>
      <c r="Z38" s="47">
        <f t="shared" si="23"/>
        <v>2</v>
      </c>
      <c r="AA38" s="47">
        <f t="shared" si="23"/>
        <v>0</v>
      </c>
      <c r="AB38" s="47">
        <f t="shared" si="23"/>
        <v>0</v>
      </c>
      <c r="AC38" s="47">
        <f t="shared" si="23"/>
        <v>0</v>
      </c>
      <c r="AD38" s="47">
        <f t="shared" si="23"/>
        <v>7</v>
      </c>
      <c r="AE38" s="47">
        <f t="shared" si="23"/>
        <v>16</v>
      </c>
      <c r="AF38" s="47" t="s">
        <v>68</v>
      </c>
      <c r="AG38" s="47">
        <f>SUM(AG30:AG37)</f>
        <v>105</v>
      </c>
      <c r="AH38" s="47">
        <f>SUM(AH30:AH37)</f>
        <v>240</v>
      </c>
      <c r="AI38" s="47">
        <f>SUM(AI30:AI37)</f>
        <v>345</v>
      </c>
      <c r="AJ38" s="47">
        <f>SUM(AJ30:AJ37)</f>
        <v>23</v>
      </c>
      <c r="AK38" s="47"/>
      <c r="AL38" s="28"/>
      <c r="AM38" s="29"/>
      <c r="AN38" s="167"/>
    </row>
    <row r="39" spans="1:40" s="15" customFormat="1" ht="12.75">
      <c r="A39" s="182" t="s">
        <v>61</v>
      </c>
      <c r="B39" s="52" t="s">
        <v>92</v>
      </c>
      <c r="C39" s="52">
        <v>1</v>
      </c>
      <c r="D39" s="52" t="s">
        <v>411</v>
      </c>
      <c r="E39" s="53" t="s">
        <v>80</v>
      </c>
      <c r="F39" s="13">
        <v>2</v>
      </c>
      <c r="G39" s="13">
        <v>2</v>
      </c>
      <c r="H39" s="13">
        <v>4</v>
      </c>
      <c r="I39" s="13"/>
      <c r="J39" s="13"/>
      <c r="K39" s="13"/>
      <c r="L39" s="13"/>
      <c r="M39" s="13"/>
      <c r="N39" s="13"/>
      <c r="O39" s="13"/>
      <c r="P39" s="13"/>
      <c r="Q39" s="13"/>
      <c r="R39" s="13"/>
      <c r="S39" s="13"/>
      <c r="T39" s="13"/>
      <c r="U39" s="13"/>
      <c r="V39" s="13"/>
      <c r="W39" s="13"/>
      <c r="X39" s="13"/>
      <c r="Y39" s="13"/>
      <c r="Z39" s="13"/>
      <c r="AA39" s="13"/>
      <c r="AB39" s="13"/>
      <c r="AC39" s="13"/>
      <c r="AD39" s="54">
        <f aca="true" t="shared" si="24" ref="AD39:AE42">F39+I39+L39+O39+R39+U39+X39+AA39</f>
        <v>2</v>
      </c>
      <c r="AE39" s="54">
        <f t="shared" si="24"/>
        <v>2</v>
      </c>
      <c r="AF39" s="54">
        <v>15</v>
      </c>
      <c r="AG39" s="54">
        <f>AD39*AF39</f>
        <v>30</v>
      </c>
      <c r="AH39" s="54">
        <f>AE39*AF39</f>
        <v>30</v>
      </c>
      <c r="AI39" s="54">
        <f>SUM(AG39:AH39)</f>
        <v>60</v>
      </c>
      <c r="AJ39" s="54">
        <f>AC39+Z39+W39+T39+Q39+N39+K39+H39</f>
        <v>4</v>
      </c>
      <c r="AK39" s="54" t="s">
        <v>93</v>
      </c>
      <c r="AL39" s="12"/>
      <c r="AM39" s="32"/>
      <c r="AN39" s="166"/>
    </row>
    <row r="40" spans="1:40" s="15" customFormat="1" ht="12.75">
      <c r="A40" s="178" t="s">
        <v>61</v>
      </c>
      <c r="B40" s="24" t="s">
        <v>92</v>
      </c>
      <c r="C40" s="24">
        <v>2</v>
      </c>
      <c r="D40" s="24" t="s">
        <v>415</v>
      </c>
      <c r="E40" s="14" t="s">
        <v>49</v>
      </c>
      <c r="F40" s="13"/>
      <c r="G40" s="13"/>
      <c r="H40" s="13"/>
      <c r="I40" s="13">
        <v>2</v>
      </c>
      <c r="J40" s="13">
        <v>2</v>
      </c>
      <c r="K40" s="13">
        <v>4</v>
      </c>
      <c r="L40" s="13"/>
      <c r="M40" s="13"/>
      <c r="N40" s="13"/>
      <c r="O40" s="13"/>
      <c r="P40" s="13"/>
      <c r="Q40" s="13"/>
      <c r="R40" s="13"/>
      <c r="S40" s="13"/>
      <c r="T40" s="13"/>
      <c r="U40" s="13"/>
      <c r="V40" s="13"/>
      <c r="W40" s="13"/>
      <c r="X40" s="13"/>
      <c r="Y40" s="13"/>
      <c r="Z40" s="13"/>
      <c r="AA40" s="13"/>
      <c r="AB40" s="13"/>
      <c r="AC40" s="13"/>
      <c r="AD40" s="21">
        <f t="shared" si="24"/>
        <v>2</v>
      </c>
      <c r="AE40" s="21">
        <f t="shared" si="24"/>
        <v>2</v>
      </c>
      <c r="AF40" s="21">
        <v>15</v>
      </c>
      <c r="AG40" s="21">
        <f>AD40*AF40</f>
        <v>30</v>
      </c>
      <c r="AH40" s="21">
        <f>AE40*AF40</f>
        <v>30</v>
      </c>
      <c r="AI40" s="21">
        <f>SUM(AG40:AH40)</f>
        <v>60</v>
      </c>
      <c r="AJ40" s="21">
        <f>AC40+Z40+W40+T40+Q40+N40+K40+H40</f>
        <v>4</v>
      </c>
      <c r="AK40" s="21" t="s">
        <v>93</v>
      </c>
      <c r="AL40" s="12"/>
      <c r="AM40" s="11" t="s">
        <v>70</v>
      </c>
      <c r="AN40" s="168" t="s">
        <v>80</v>
      </c>
    </row>
    <row r="41" spans="1:40" s="15" customFormat="1" ht="12.75">
      <c r="A41" s="178" t="s">
        <v>61</v>
      </c>
      <c r="B41" s="24" t="s">
        <v>94</v>
      </c>
      <c r="C41" s="24">
        <v>3</v>
      </c>
      <c r="D41" s="38" t="s">
        <v>280</v>
      </c>
      <c r="E41" s="14" t="s">
        <v>155</v>
      </c>
      <c r="F41" s="13"/>
      <c r="G41" s="13"/>
      <c r="H41" s="13"/>
      <c r="I41" s="13"/>
      <c r="J41" s="13"/>
      <c r="K41" s="13"/>
      <c r="L41" s="13">
        <v>0</v>
      </c>
      <c r="M41" s="13">
        <v>4</v>
      </c>
      <c r="N41" s="13">
        <v>4</v>
      </c>
      <c r="O41" s="13"/>
      <c r="P41" s="13"/>
      <c r="Q41" s="13"/>
      <c r="R41" s="13"/>
      <c r="S41" s="13"/>
      <c r="T41" s="13"/>
      <c r="U41" s="13"/>
      <c r="V41" s="13"/>
      <c r="W41" s="13"/>
      <c r="X41" s="13"/>
      <c r="Y41" s="13"/>
      <c r="Z41" s="13"/>
      <c r="AA41" s="13"/>
      <c r="AB41" s="13"/>
      <c r="AC41" s="13"/>
      <c r="AD41" s="21">
        <f t="shared" si="24"/>
        <v>0</v>
      </c>
      <c r="AE41" s="21">
        <f t="shared" si="24"/>
        <v>4</v>
      </c>
      <c r="AF41" s="21">
        <v>15</v>
      </c>
      <c r="AG41" s="21">
        <f>AD41*AF41</f>
        <v>0</v>
      </c>
      <c r="AH41" s="21">
        <f>AE41*AF41</f>
        <v>60</v>
      </c>
      <c r="AI41" s="21">
        <f>SUM(AG41:AH41)</f>
        <v>60</v>
      </c>
      <c r="AJ41" s="21">
        <f>AC41+Z41+W41+T41+Q41+N41+K41+H41</f>
        <v>4</v>
      </c>
      <c r="AK41" s="21" t="s">
        <v>20</v>
      </c>
      <c r="AL41" s="12"/>
      <c r="AM41" s="32"/>
      <c r="AN41" s="166"/>
    </row>
    <row r="42" spans="1:40" s="15" customFormat="1" ht="12.75">
      <c r="A42" s="180" t="s">
        <v>61</v>
      </c>
      <c r="B42" s="50" t="s">
        <v>94</v>
      </c>
      <c r="C42" s="50">
        <v>4</v>
      </c>
      <c r="D42" s="58" t="s">
        <v>281</v>
      </c>
      <c r="E42" s="55" t="s">
        <v>157</v>
      </c>
      <c r="F42" s="13"/>
      <c r="G42" s="13"/>
      <c r="H42" s="13"/>
      <c r="I42" s="13"/>
      <c r="J42" s="13"/>
      <c r="K42" s="13"/>
      <c r="L42" s="13"/>
      <c r="M42" s="13"/>
      <c r="N42" s="13"/>
      <c r="O42" s="13">
        <v>1</v>
      </c>
      <c r="P42" s="13">
        <v>2</v>
      </c>
      <c r="Q42" s="13">
        <v>3</v>
      </c>
      <c r="R42" s="18"/>
      <c r="S42" s="18"/>
      <c r="T42" s="18"/>
      <c r="U42" s="13"/>
      <c r="V42" s="13"/>
      <c r="W42" s="13"/>
      <c r="X42" s="13"/>
      <c r="Y42" s="13"/>
      <c r="Z42" s="13"/>
      <c r="AA42" s="13"/>
      <c r="AB42" s="13"/>
      <c r="AC42" s="13"/>
      <c r="AD42" s="25">
        <f t="shared" si="24"/>
        <v>1</v>
      </c>
      <c r="AE42" s="25">
        <f t="shared" si="24"/>
        <v>2</v>
      </c>
      <c r="AF42" s="25">
        <v>15</v>
      </c>
      <c r="AG42" s="25">
        <f>AD42*AF42</f>
        <v>15</v>
      </c>
      <c r="AH42" s="25">
        <f>AE42*AF42</f>
        <v>30</v>
      </c>
      <c r="AI42" s="25">
        <f>SUM(AG42:AH42)</f>
        <v>45</v>
      </c>
      <c r="AJ42" s="25">
        <f>AC42+Z42+W42+T42+Q42+N42+K42+H42</f>
        <v>3</v>
      </c>
      <c r="AK42" s="25" t="s">
        <v>93</v>
      </c>
      <c r="AL42" s="12"/>
      <c r="AM42" s="17" t="s">
        <v>280</v>
      </c>
      <c r="AN42" s="168" t="s">
        <v>155</v>
      </c>
    </row>
    <row r="43" spans="1:40" s="15" customFormat="1" ht="12.75">
      <c r="A43" s="181" t="s">
        <v>61</v>
      </c>
      <c r="B43" s="39"/>
      <c r="C43" s="39"/>
      <c r="D43" s="39"/>
      <c r="E43" s="41" t="s">
        <v>4</v>
      </c>
      <c r="F43" s="47">
        <f>SUM(F39:F42)</f>
        <v>2</v>
      </c>
      <c r="G43" s="47">
        <f aca="true" t="shared" si="25" ref="G43:AE43">SUM(G39:G42)</f>
        <v>2</v>
      </c>
      <c r="H43" s="47">
        <f t="shared" si="25"/>
        <v>4</v>
      </c>
      <c r="I43" s="47">
        <f t="shared" si="25"/>
        <v>2</v>
      </c>
      <c r="J43" s="47">
        <f t="shared" si="25"/>
        <v>2</v>
      </c>
      <c r="K43" s="47">
        <f t="shared" si="25"/>
        <v>4</v>
      </c>
      <c r="L43" s="47">
        <f t="shared" si="25"/>
        <v>0</v>
      </c>
      <c r="M43" s="47">
        <f t="shared" si="25"/>
        <v>4</v>
      </c>
      <c r="N43" s="47">
        <f t="shared" si="25"/>
        <v>4</v>
      </c>
      <c r="O43" s="47">
        <f t="shared" si="25"/>
        <v>1</v>
      </c>
      <c r="P43" s="47">
        <f t="shared" si="25"/>
        <v>2</v>
      </c>
      <c r="Q43" s="47">
        <f t="shared" si="25"/>
        <v>3</v>
      </c>
      <c r="R43" s="47">
        <f t="shared" si="25"/>
        <v>0</v>
      </c>
      <c r="S43" s="47">
        <f t="shared" si="25"/>
        <v>0</v>
      </c>
      <c r="T43" s="47">
        <f t="shared" si="25"/>
        <v>0</v>
      </c>
      <c r="U43" s="47">
        <f t="shared" si="25"/>
        <v>0</v>
      </c>
      <c r="V43" s="47">
        <f t="shared" si="25"/>
        <v>0</v>
      </c>
      <c r="W43" s="47">
        <f t="shared" si="25"/>
        <v>0</v>
      </c>
      <c r="X43" s="47">
        <f t="shared" si="25"/>
        <v>0</v>
      </c>
      <c r="Y43" s="47">
        <f t="shared" si="25"/>
        <v>0</v>
      </c>
      <c r="Z43" s="47">
        <f t="shared" si="25"/>
        <v>0</v>
      </c>
      <c r="AA43" s="47">
        <f t="shared" si="25"/>
        <v>0</v>
      </c>
      <c r="AB43" s="47">
        <f t="shared" si="25"/>
        <v>0</v>
      </c>
      <c r="AC43" s="47">
        <f t="shared" si="25"/>
        <v>0</v>
      </c>
      <c r="AD43" s="47">
        <f t="shared" si="25"/>
        <v>5</v>
      </c>
      <c r="AE43" s="47">
        <f t="shared" si="25"/>
        <v>10</v>
      </c>
      <c r="AF43" s="47" t="s">
        <v>68</v>
      </c>
      <c r="AG43" s="47">
        <f>SUM(AG39:AG42)</f>
        <v>75</v>
      </c>
      <c r="AH43" s="47">
        <f>SUM(AH39:AH42)</f>
        <v>150</v>
      </c>
      <c r="AI43" s="47">
        <f>SUM(AI39:AI42)</f>
        <v>225</v>
      </c>
      <c r="AJ43" s="47">
        <f>SUM(AJ39:AJ42)</f>
        <v>15</v>
      </c>
      <c r="AK43" s="47"/>
      <c r="AL43" s="28"/>
      <c r="AM43" s="29"/>
      <c r="AN43" s="167"/>
    </row>
    <row r="44" spans="1:40" s="15" customFormat="1" ht="12.75">
      <c r="A44" s="182" t="s">
        <v>61</v>
      </c>
      <c r="B44" s="52" t="s">
        <v>92</v>
      </c>
      <c r="C44" s="52">
        <v>1</v>
      </c>
      <c r="D44" s="52" t="s">
        <v>69</v>
      </c>
      <c r="E44" s="53" t="s">
        <v>15</v>
      </c>
      <c r="F44" s="13">
        <v>1</v>
      </c>
      <c r="G44" s="13">
        <v>2</v>
      </c>
      <c r="H44" s="13">
        <v>3</v>
      </c>
      <c r="I44" s="13"/>
      <c r="J44" s="13"/>
      <c r="K44" s="13"/>
      <c r="L44" s="13"/>
      <c r="M44" s="13"/>
      <c r="N44" s="13"/>
      <c r="O44" s="13"/>
      <c r="P44" s="13"/>
      <c r="Q44" s="13"/>
      <c r="R44" s="13"/>
      <c r="S44" s="13"/>
      <c r="T44" s="13"/>
      <c r="U44" s="13"/>
      <c r="V44" s="13"/>
      <c r="W44" s="13"/>
      <c r="X44" s="13"/>
      <c r="Y44" s="13"/>
      <c r="Z44" s="13"/>
      <c r="AA44" s="13"/>
      <c r="AB44" s="13"/>
      <c r="AC44" s="13"/>
      <c r="AD44" s="54">
        <f aca="true" t="shared" si="26" ref="AD44:AE47">F44+I44+L44+O44+R44+U44+X44+AA44</f>
        <v>1</v>
      </c>
      <c r="AE44" s="54">
        <f t="shared" si="26"/>
        <v>2</v>
      </c>
      <c r="AF44" s="54">
        <v>15</v>
      </c>
      <c r="AG44" s="54">
        <f>AD44*AF44</f>
        <v>15</v>
      </c>
      <c r="AH44" s="54">
        <f>AE44*AF44</f>
        <v>30</v>
      </c>
      <c r="AI44" s="54">
        <f>SUM(AG44:AH44)</f>
        <v>45</v>
      </c>
      <c r="AJ44" s="54">
        <f>AC44+Z44+W44+T44+Q44+N44+K44+H44</f>
        <v>3</v>
      </c>
      <c r="AK44" s="54" t="s">
        <v>93</v>
      </c>
      <c r="AL44" s="12"/>
      <c r="AM44" s="32"/>
      <c r="AN44" s="166"/>
    </row>
    <row r="45" spans="1:40" s="15" customFormat="1" ht="12.75">
      <c r="A45" s="178" t="s">
        <v>61</v>
      </c>
      <c r="B45" s="24" t="s">
        <v>92</v>
      </c>
      <c r="C45" s="24">
        <v>2</v>
      </c>
      <c r="D45" s="24" t="s">
        <v>5</v>
      </c>
      <c r="E45" s="14" t="s">
        <v>71</v>
      </c>
      <c r="F45" s="13"/>
      <c r="G45" s="13"/>
      <c r="H45" s="13"/>
      <c r="I45" s="13">
        <v>1</v>
      </c>
      <c r="J45" s="13">
        <v>2</v>
      </c>
      <c r="K45" s="13">
        <v>3</v>
      </c>
      <c r="L45" s="13"/>
      <c r="M45" s="13"/>
      <c r="N45" s="13"/>
      <c r="O45" s="13"/>
      <c r="P45" s="13"/>
      <c r="Q45" s="13"/>
      <c r="R45" s="13"/>
      <c r="S45" s="13"/>
      <c r="T45" s="13"/>
      <c r="U45" s="13"/>
      <c r="V45" s="13"/>
      <c r="W45" s="13"/>
      <c r="X45" s="13"/>
      <c r="Y45" s="13"/>
      <c r="Z45" s="13"/>
      <c r="AA45" s="13"/>
      <c r="AB45" s="13"/>
      <c r="AC45" s="13"/>
      <c r="AD45" s="21">
        <f t="shared" si="26"/>
        <v>1</v>
      </c>
      <c r="AE45" s="21">
        <f t="shared" si="26"/>
        <v>2</v>
      </c>
      <c r="AF45" s="21">
        <v>15</v>
      </c>
      <c r="AG45" s="21">
        <f>AD45*AF45</f>
        <v>15</v>
      </c>
      <c r="AH45" s="21">
        <f>AE45*AF45</f>
        <v>30</v>
      </c>
      <c r="AI45" s="21">
        <f>SUM(AG45:AH45)</f>
        <v>45</v>
      </c>
      <c r="AJ45" s="21">
        <f>AC45+Z45+W45+T45+Q45+N45+K45+H45</f>
        <v>3</v>
      </c>
      <c r="AK45" s="21" t="s">
        <v>93</v>
      </c>
      <c r="AL45" s="12"/>
      <c r="AM45" s="11" t="s">
        <v>69</v>
      </c>
      <c r="AN45" s="168" t="s">
        <v>15</v>
      </c>
    </row>
    <row r="46" spans="1:40" s="15" customFormat="1" ht="12.75">
      <c r="A46" s="178" t="s">
        <v>61</v>
      </c>
      <c r="B46" s="24" t="s">
        <v>94</v>
      </c>
      <c r="C46" s="24">
        <v>3</v>
      </c>
      <c r="D46" s="38" t="s">
        <v>282</v>
      </c>
      <c r="E46" s="14" t="s">
        <v>159</v>
      </c>
      <c r="F46" s="13"/>
      <c r="G46" s="13"/>
      <c r="H46" s="13"/>
      <c r="I46" s="13"/>
      <c r="J46" s="13"/>
      <c r="K46" s="13"/>
      <c r="L46" s="13">
        <v>2</v>
      </c>
      <c r="M46" s="13">
        <v>2</v>
      </c>
      <c r="N46" s="13">
        <v>4</v>
      </c>
      <c r="O46" s="13"/>
      <c r="P46" s="13"/>
      <c r="Q46" s="13"/>
      <c r="R46" s="13"/>
      <c r="S46" s="13"/>
      <c r="T46" s="13"/>
      <c r="U46" s="13"/>
      <c r="V46" s="13"/>
      <c r="W46" s="13"/>
      <c r="X46" s="13"/>
      <c r="Y46" s="13"/>
      <c r="Z46" s="13"/>
      <c r="AA46" s="13"/>
      <c r="AB46" s="13"/>
      <c r="AC46" s="13"/>
      <c r="AD46" s="21">
        <f t="shared" si="26"/>
        <v>2</v>
      </c>
      <c r="AE46" s="21">
        <f t="shared" si="26"/>
        <v>2</v>
      </c>
      <c r="AF46" s="21">
        <v>15</v>
      </c>
      <c r="AG46" s="21">
        <f>AD46*AF46</f>
        <v>30</v>
      </c>
      <c r="AH46" s="21">
        <f>AE46*AF46</f>
        <v>30</v>
      </c>
      <c r="AI46" s="21">
        <f>SUM(AG46:AH46)</f>
        <v>60</v>
      </c>
      <c r="AJ46" s="21">
        <f>AC46+Z46+W46+T46+Q46+N46+K46+H46</f>
        <v>4</v>
      </c>
      <c r="AK46" s="21" t="s">
        <v>93</v>
      </c>
      <c r="AL46" s="12"/>
      <c r="AM46" s="32"/>
      <c r="AN46" s="166"/>
    </row>
    <row r="47" spans="1:40" s="15" customFormat="1" ht="12.75">
      <c r="A47" s="180" t="s">
        <v>61</v>
      </c>
      <c r="B47" s="50" t="s">
        <v>96</v>
      </c>
      <c r="C47" s="50">
        <v>7</v>
      </c>
      <c r="D47" s="58" t="s">
        <v>283</v>
      </c>
      <c r="E47" s="55" t="s">
        <v>6</v>
      </c>
      <c r="F47" s="13"/>
      <c r="G47" s="13"/>
      <c r="H47" s="13"/>
      <c r="I47" s="13"/>
      <c r="J47" s="13"/>
      <c r="K47" s="13"/>
      <c r="L47" s="19"/>
      <c r="M47" s="19"/>
      <c r="N47" s="19"/>
      <c r="O47" s="13"/>
      <c r="P47" s="13"/>
      <c r="Q47" s="13"/>
      <c r="R47" s="13"/>
      <c r="S47" s="13"/>
      <c r="T47" s="13"/>
      <c r="U47" s="13"/>
      <c r="V47" s="13"/>
      <c r="W47" s="13"/>
      <c r="X47" s="13">
        <v>1</v>
      </c>
      <c r="Y47" s="13">
        <v>1</v>
      </c>
      <c r="Z47" s="13">
        <v>2</v>
      </c>
      <c r="AA47" s="13"/>
      <c r="AB47" s="13"/>
      <c r="AC47" s="13"/>
      <c r="AD47" s="25">
        <f t="shared" si="26"/>
        <v>1</v>
      </c>
      <c r="AE47" s="25">
        <f t="shared" si="26"/>
        <v>1</v>
      </c>
      <c r="AF47" s="25">
        <v>15</v>
      </c>
      <c r="AG47" s="25">
        <f>AD47*AF47</f>
        <v>15</v>
      </c>
      <c r="AH47" s="25">
        <f>AE47*AF47</f>
        <v>15</v>
      </c>
      <c r="AI47" s="25">
        <f>SUM(AG47:AH47)</f>
        <v>30</v>
      </c>
      <c r="AJ47" s="25">
        <f>AC47+Z47+W47+T47+Q47+N47+K47+H47</f>
        <v>2</v>
      </c>
      <c r="AK47" s="25" t="s">
        <v>93</v>
      </c>
      <c r="AL47" s="12"/>
      <c r="AM47" s="32"/>
      <c r="AN47" s="166"/>
    </row>
    <row r="48" spans="1:40" s="15" customFormat="1" ht="12.75">
      <c r="A48" s="181" t="s">
        <v>61</v>
      </c>
      <c r="B48" s="39"/>
      <c r="C48" s="39"/>
      <c r="D48" s="39"/>
      <c r="E48" s="41" t="s">
        <v>7</v>
      </c>
      <c r="F48" s="47">
        <f>SUM(F44:F47)</f>
        <v>1</v>
      </c>
      <c r="G48" s="47">
        <f aca="true" t="shared" si="27" ref="G48:AE48">SUM(G44:G47)</f>
        <v>2</v>
      </c>
      <c r="H48" s="47">
        <f t="shared" si="27"/>
        <v>3</v>
      </c>
      <c r="I48" s="47">
        <f t="shared" si="27"/>
        <v>1</v>
      </c>
      <c r="J48" s="47">
        <f t="shared" si="27"/>
        <v>2</v>
      </c>
      <c r="K48" s="47">
        <f t="shared" si="27"/>
        <v>3</v>
      </c>
      <c r="L48" s="47">
        <f t="shared" si="27"/>
        <v>2</v>
      </c>
      <c r="M48" s="47">
        <f t="shared" si="27"/>
        <v>2</v>
      </c>
      <c r="N48" s="47">
        <f t="shared" si="27"/>
        <v>4</v>
      </c>
      <c r="O48" s="47">
        <f t="shared" si="27"/>
        <v>0</v>
      </c>
      <c r="P48" s="47">
        <f t="shared" si="27"/>
        <v>0</v>
      </c>
      <c r="Q48" s="47">
        <f t="shared" si="27"/>
        <v>0</v>
      </c>
      <c r="R48" s="47">
        <f t="shared" si="27"/>
        <v>0</v>
      </c>
      <c r="S48" s="47">
        <f t="shared" si="27"/>
        <v>0</v>
      </c>
      <c r="T48" s="47">
        <f t="shared" si="27"/>
        <v>0</v>
      </c>
      <c r="U48" s="47">
        <f t="shared" si="27"/>
        <v>0</v>
      </c>
      <c r="V48" s="47">
        <f t="shared" si="27"/>
        <v>0</v>
      </c>
      <c r="W48" s="47">
        <f t="shared" si="27"/>
        <v>0</v>
      </c>
      <c r="X48" s="47">
        <f t="shared" si="27"/>
        <v>1</v>
      </c>
      <c r="Y48" s="47">
        <f t="shared" si="27"/>
        <v>1</v>
      </c>
      <c r="Z48" s="47">
        <f t="shared" si="27"/>
        <v>2</v>
      </c>
      <c r="AA48" s="47">
        <f t="shared" si="27"/>
        <v>0</v>
      </c>
      <c r="AB48" s="47">
        <f t="shared" si="27"/>
        <v>0</v>
      </c>
      <c r="AC48" s="47">
        <f t="shared" si="27"/>
        <v>0</v>
      </c>
      <c r="AD48" s="47">
        <f t="shared" si="27"/>
        <v>5</v>
      </c>
      <c r="AE48" s="47">
        <f t="shared" si="27"/>
        <v>7</v>
      </c>
      <c r="AF48" s="47" t="s">
        <v>68</v>
      </c>
      <c r="AG48" s="47">
        <f>SUM(AG44:AG47)</f>
        <v>75</v>
      </c>
      <c r="AH48" s="47">
        <f>SUM(AH44:AH47)</f>
        <v>105</v>
      </c>
      <c r="AI48" s="47">
        <f>SUM(AI44:AI47)</f>
        <v>180</v>
      </c>
      <c r="AJ48" s="47">
        <f>SUM(AJ44:AJ47)</f>
        <v>12</v>
      </c>
      <c r="AK48" s="47"/>
      <c r="AL48" s="28"/>
      <c r="AM48" s="29"/>
      <c r="AN48" s="167"/>
    </row>
    <row r="49" spans="1:40" s="15" customFormat="1" ht="12.75">
      <c r="A49" s="182" t="s">
        <v>61</v>
      </c>
      <c r="B49" s="52" t="s">
        <v>92</v>
      </c>
      <c r="C49" s="52">
        <v>1</v>
      </c>
      <c r="D49" s="56" t="s">
        <v>284</v>
      </c>
      <c r="E49" s="53" t="s">
        <v>201</v>
      </c>
      <c r="F49" s="13">
        <v>0</v>
      </c>
      <c r="G49" s="13">
        <v>2</v>
      </c>
      <c r="H49" s="13">
        <v>2</v>
      </c>
      <c r="I49" s="13"/>
      <c r="J49" s="13"/>
      <c r="K49" s="13"/>
      <c r="L49" s="13"/>
      <c r="M49" s="13"/>
      <c r="N49" s="13"/>
      <c r="O49" s="13"/>
      <c r="P49" s="13"/>
      <c r="Q49" s="13"/>
      <c r="R49" s="13"/>
      <c r="S49" s="13"/>
      <c r="T49" s="13"/>
      <c r="U49" s="13"/>
      <c r="V49" s="13"/>
      <c r="W49" s="13"/>
      <c r="X49" s="13"/>
      <c r="Y49" s="13"/>
      <c r="Z49" s="13"/>
      <c r="AA49" s="13"/>
      <c r="AB49" s="13"/>
      <c r="AC49" s="13"/>
      <c r="AD49" s="54">
        <f aca="true" t="shared" si="28" ref="AD49:AE51">F49+I49+L49+O49+R49+U49+X49+AA49</f>
        <v>0</v>
      </c>
      <c r="AE49" s="54">
        <f t="shared" si="28"/>
        <v>2</v>
      </c>
      <c r="AF49" s="54">
        <v>15</v>
      </c>
      <c r="AG49" s="54">
        <f>AD49*AF49</f>
        <v>0</v>
      </c>
      <c r="AH49" s="54">
        <f>AE49*AF49</f>
        <v>30</v>
      </c>
      <c r="AI49" s="54">
        <f>SUM(AG49:AH49)</f>
        <v>30</v>
      </c>
      <c r="AJ49" s="54">
        <f>AC49+Z49+W49+T49+Q49+N49+K49+H49</f>
        <v>2</v>
      </c>
      <c r="AK49" s="54" t="s">
        <v>20</v>
      </c>
      <c r="AL49" s="12"/>
      <c r="AM49" s="12"/>
      <c r="AN49" s="166"/>
    </row>
    <row r="50" spans="1:40" s="15" customFormat="1" ht="12.75">
      <c r="A50" s="178" t="s">
        <v>61</v>
      </c>
      <c r="B50" s="24" t="s">
        <v>92</v>
      </c>
      <c r="C50" s="24">
        <v>2</v>
      </c>
      <c r="D50" s="38" t="s">
        <v>285</v>
      </c>
      <c r="E50" s="14" t="s">
        <v>52</v>
      </c>
      <c r="F50" s="13"/>
      <c r="G50" s="13"/>
      <c r="H50" s="13"/>
      <c r="I50" s="13">
        <v>0</v>
      </c>
      <c r="J50" s="13">
        <v>4</v>
      </c>
      <c r="K50" s="13">
        <v>4</v>
      </c>
      <c r="L50" s="18"/>
      <c r="M50" s="18"/>
      <c r="N50" s="18"/>
      <c r="O50" s="13"/>
      <c r="P50" s="13"/>
      <c r="Q50" s="13"/>
      <c r="R50" s="13"/>
      <c r="S50" s="13"/>
      <c r="T50" s="13"/>
      <c r="U50" s="13"/>
      <c r="V50" s="13"/>
      <c r="W50" s="13"/>
      <c r="X50" s="13"/>
      <c r="Y50" s="13"/>
      <c r="Z50" s="13"/>
      <c r="AA50" s="13"/>
      <c r="AB50" s="13"/>
      <c r="AC50" s="13"/>
      <c r="AD50" s="21">
        <f t="shared" si="28"/>
        <v>0</v>
      </c>
      <c r="AE50" s="21">
        <f t="shared" si="28"/>
        <v>4</v>
      </c>
      <c r="AF50" s="21">
        <v>15</v>
      </c>
      <c r="AG50" s="21">
        <f>AD50*AF50</f>
        <v>0</v>
      </c>
      <c r="AH50" s="21">
        <f>AE50*AF50</f>
        <v>60</v>
      </c>
      <c r="AI50" s="21">
        <f>SUM(AG50:AH50)</f>
        <v>60</v>
      </c>
      <c r="AJ50" s="21">
        <f>AC50+Z50+W50+T50+Q50+N50+K50+H50</f>
        <v>4</v>
      </c>
      <c r="AK50" s="21" t="s">
        <v>20</v>
      </c>
      <c r="AL50" s="12"/>
      <c r="AM50" s="17" t="s">
        <v>284</v>
      </c>
      <c r="AN50" s="168" t="s">
        <v>201</v>
      </c>
    </row>
    <row r="51" spans="1:40" s="15" customFormat="1" ht="12.75">
      <c r="A51" s="180" t="s">
        <v>61</v>
      </c>
      <c r="B51" s="50" t="s">
        <v>94</v>
      </c>
      <c r="C51" s="50">
        <v>3</v>
      </c>
      <c r="D51" s="58" t="s">
        <v>286</v>
      </c>
      <c r="E51" s="55" t="s">
        <v>184</v>
      </c>
      <c r="F51" s="13"/>
      <c r="G51" s="13"/>
      <c r="H51" s="13"/>
      <c r="I51" s="13"/>
      <c r="J51" s="13"/>
      <c r="K51" s="13"/>
      <c r="L51" s="13">
        <v>2</v>
      </c>
      <c r="M51" s="13">
        <v>2</v>
      </c>
      <c r="N51" s="13">
        <v>4</v>
      </c>
      <c r="O51" s="13"/>
      <c r="P51" s="13"/>
      <c r="Q51" s="13"/>
      <c r="R51" s="18"/>
      <c r="S51" s="18"/>
      <c r="T51" s="18"/>
      <c r="U51" s="13"/>
      <c r="V51" s="13"/>
      <c r="W51" s="13"/>
      <c r="X51" s="13"/>
      <c r="Y51" s="13"/>
      <c r="Z51" s="13"/>
      <c r="AA51" s="13"/>
      <c r="AB51" s="13"/>
      <c r="AC51" s="13"/>
      <c r="AD51" s="25">
        <f t="shared" si="28"/>
        <v>2</v>
      </c>
      <c r="AE51" s="25">
        <f t="shared" si="28"/>
        <v>2</v>
      </c>
      <c r="AF51" s="25">
        <v>15</v>
      </c>
      <c r="AG51" s="25">
        <f>AD51*AF51</f>
        <v>30</v>
      </c>
      <c r="AH51" s="25">
        <f>AE51*AF51</f>
        <v>30</v>
      </c>
      <c r="AI51" s="25">
        <f>SUM(AG51:AH51)</f>
        <v>60</v>
      </c>
      <c r="AJ51" s="25">
        <f>AC51+Z51+W51+T51+Q51+N51+K51+H51</f>
        <v>4</v>
      </c>
      <c r="AK51" s="25" t="s">
        <v>93</v>
      </c>
      <c r="AL51" s="12"/>
      <c r="AM51" s="32"/>
      <c r="AN51" s="166"/>
    </row>
    <row r="52" spans="1:40" s="15" customFormat="1" ht="12.75">
      <c r="A52" s="181" t="s">
        <v>61</v>
      </c>
      <c r="B52" s="39"/>
      <c r="C52" s="39"/>
      <c r="D52" s="39"/>
      <c r="E52" s="41" t="s">
        <v>8</v>
      </c>
      <c r="F52" s="47">
        <f>SUM(F49:F51)</f>
        <v>0</v>
      </c>
      <c r="G52" s="47">
        <f aca="true" t="shared" si="29" ref="G52:AE52">SUM(G49:G51)</f>
        <v>2</v>
      </c>
      <c r="H52" s="47">
        <f t="shared" si="29"/>
        <v>2</v>
      </c>
      <c r="I52" s="47">
        <f t="shared" si="29"/>
        <v>0</v>
      </c>
      <c r="J52" s="47">
        <f t="shared" si="29"/>
        <v>4</v>
      </c>
      <c r="K52" s="47">
        <f t="shared" si="29"/>
        <v>4</v>
      </c>
      <c r="L52" s="47">
        <f t="shared" si="29"/>
        <v>2</v>
      </c>
      <c r="M52" s="47">
        <f t="shared" si="29"/>
        <v>2</v>
      </c>
      <c r="N52" s="47">
        <f t="shared" si="29"/>
        <v>4</v>
      </c>
      <c r="O52" s="47">
        <f t="shared" si="29"/>
        <v>0</v>
      </c>
      <c r="P52" s="47">
        <f t="shared" si="29"/>
        <v>0</v>
      </c>
      <c r="Q52" s="47">
        <f t="shared" si="29"/>
        <v>0</v>
      </c>
      <c r="R52" s="47">
        <f t="shared" si="29"/>
        <v>0</v>
      </c>
      <c r="S52" s="47">
        <f t="shared" si="29"/>
        <v>0</v>
      </c>
      <c r="T52" s="47">
        <f t="shared" si="29"/>
        <v>0</v>
      </c>
      <c r="U52" s="47">
        <f t="shared" si="29"/>
        <v>0</v>
      </c>
      <c r="V52" s="47">
        <f t="shared" si="29"/>
        <v>0</v>
      </c>
      <c r="W52" s="47">
        <f t="shared" si="29"/>
        <v>0</v>
      </c>
      <c r="X52" s="47">
        <f t="shared" si="29"/>
        <v>0</v>
      </c>
      <c r="Y52" s="47">
        <f t="shared" si="29"/>
        <v>0</v>
      </c>
      <c r="Z52" s="47">
        <f t="shared" si="29"/>
        <v>0</v>
      </c>
      <c r="AA52" s="47">
        <f t="shared" si="29"/>
        <v>0</v>
      </c>
      <c r="AB52" s="47">
        <f t="shared" si="29"/>
        <v>0</v>
      </c>
      <c r="AC52" s="47">
        <f t="shared" si="29"/>
        <v>0</v>
      </c>
      <c r="AD52" s="47">
        <f t="shared" si="29"/>
        <v>2</v>
      </c>
      <c r="AE52" s="47">
        <f t="shared" si="29"/>
        <v>8</v>
      </c>
      <c r="AF52" s="47" t="s">
        <v>68</v>
      </c>
      <c r="AG52" s="47">
        <f>SUM(AG49:AG51)</f>
        <v>30</v>
      </c>
      <c r="AH52" s="47">
        <f>SUM(AH49:AH51)</f>
        <v>120</v>
      </c>
      <c r="AI52" s="47">
        <f>SUM(AI49:AI51)</f>
        <v>150</v>
      </c>
      <c r="AJ52" s="47">
        <f>SUM(AJ49:AJ51)</f>
        <v>10</v>
      </c>
      <c r="AK52" s="47"/>
      <c r="AL52" s="28"/>
      <c r="AM52" s="29"/>
      <c r="AN52" s="167"/>
    </row>
    <row r="53" spans="1:40" s="15" customFormat="1" ht="12.75">
      <c r="A53" s="182" t="s">
        <v>61</v>
      </c>
      <c r="B53" s="52" t="s">
        <v>92</v>
      </c>
      <c r="C53" s="52">
        <v>1</v>
      </c>
      <c r="D53" s="56" t="s">
        <v>287</v>
      </c>
      <c r="E53" s="53" t="s">
        <v>238</v>
      </c>
      <c r="F53" s="13">
        <v>2</v>
      </c>
      <c r="G53" s="13">
        <v>2</v>
      </c>
      <c r="H53" s="13">
        <v>4</v>
      </c>
      <c r="I53" s="13"/>
      <c r="J53" s="13"/>
      <c r="K53" s="13"/>
      <c r="L53" s="13"/>
      <c r="M53" s="13"/>
      <c r="N53" s="13"/>
      <c r="O53" s="13"/>
      <c r="P53" s="13"/>
      <c r="Q53" s="13"/>
      <c r="R53" s="13"/>
      <c r="S53" s="13"/>
      <c r="T53" s="13"/>
      <c r="U53" s="13"/>
      <c r="V53" s="13"/>
      <c r="W53" s="13"/>
      <c r="X53" s="13"/>
      <c r="Y53" s="13"/>
      <c r="Z53" s="13"/>
      <c r="AA53" s="13"/>
      <c r="AB53" s="13"/>
      <c r="AC53" s="13"/>
      <c r="AD53" s="54">
        <f aca="true" t="shared" si="30" ref="AD53:AE55">F53+I53+L53+O53+R53+U53+X53+AA53</f>
        <v>2</v>
      </c>
      <c r="AE53" s="54">
        <f t="shared" si="30"/>
        <v>2</v>
      </c>
      <c r="AF53" s="54">
        <v>15</v>
      </c>
      <c r="AG53" s="54">
        <f>AD53*AF53</f>
        <v>30</v>
      </c>
      <c r="AH53" s="54">
        <f>AE53*AF53</f>
        <v>30</v>
      </c>
      <c r="AI53" s="54">
        <f>SUM(AG53:AH53)</f>
        <v>60</v>
      </c>
      <c r="AJ53" s="54">
        <f>AC53+Z53+W53+T53+Q53+N53+K53+H53</f>
        <v>4</v>
      </c>
      <c r="AK53" s="54" t="s">
        <v>20</v>
      </c>
      <c r="AL53" s="12"/>
      <c r="AM53" s="12"/>
      <c r="AN53" s="166"/>
    </row>
    <row r="54" spans="1:40" s="15" customFormat="1" ht="12.75">
      <c r="A54" s="178" t="s">
        <v>61</v>
      </c>
      <c r="B54" s="24" t="s">
        <v>92</v>
      </c>
      <c r="C54" s="24">
        <v>2</v>
      </c>
      <c r="D54" s="38" t="s">
        <v>288</v>
      </c>
      <c r="E54" s="14" t="s">
        <v>239</v>
      </c>
      <c r="F54" s="13"/>
      <c r="G54" s="13"/>
      <c r="H54" s="13"/>
      <c r="I54" s="13">
        <v>0</v>
      </c>
      <c r="J54" s="13">
        <v>2</v>
      </c>
      <c r="K54" s="13">
        <v>2</v>
      </c>
      <c r="L54" s="13"/>
      <c r="M54" s="13"/>
      <c r="N54" s="13"/>
      <c r="O54" s="13"/>
      <c r="P54" s="13"/>
      <c r="Q54" s="13"/>
      <c r="R54" s="13"/>
      <c r="S54" s="13"/>
      <c r="T54" s="13"/>
      <c r="U54" s="13"/>
      <c r="V54" s="13"/>
      <c r="W54" s="13"/>
      <c r="X54" s="13"/>
      <c r="Y54" s="13"/>
      <c r="Z54" s="13"/>
      <c r="AA54" s="13"/>
      <c r="AB54" s="13"/>
      <c r="AC54" s="13"/>
      <c r="AD54" s="21">
        <f t="shared" si="30"/>
        <v>0</v>
      </c>
      <c r="AE54" s="21">
        <f t="shared" si="30"/>
        <v>2</v>
      </c>
      <c r="AF54" s="21">
        <v>15</v>
      </c>
      <c r="AG54" s="21">
        <f>AD54*AF54</f>
        <v>0</v>
      </c>
      <c r="AH54" s="21">
        <f>AE54*AF54</f>
        <v>30</v>
      </c>
      <c r="AI54" s="21">
        <f>SUM(AG54:AH54)</f>
        <v>30</v>
      </c>
      <c r="AJ54" s="21">
        <f>AC54+Z54+W54+T54+Q54+N54+K54+H54</f>
        <v>2</v>
      </c>
      <c r="AK54" s="21" t="s">
        <v>20</v>
      </c>
      <c r="AL54" s="12"/>
      <c r="AM54" s="17" t="s">
        <v>287</v>
      </c>
      <c r="AN54" s="168" t="s">
        <v>238</v>
      </c>
    </row>
    <row r="55" spans="1:40" s="15" customFormat="1" ht="12.75">
      <c r="A55" s="180" t="s">
        <v>61</v>
      </c>
      <c r="B55" s="50" t="s">
        <v>94</v>
      </c>
      <c r="C55" s="50">
        <v>3</v>
      </c>
      <c r="D55" s="58" t="s">
        <v>289</v>
      </c>
      <c r="E55" s="55" t="s">
        <v>240</v>
      </c>
      <c r="F55" s="13"/>
      <c r="G55" s="13"/>
      <c r="H55" s="13"/>
      <c r="I55" s="13"/>
      <c r="J55" s="13"/>
      <c r="K55" s="13"/>
      <c r="L55" s="13">
        <v>3</v>
      </c>
      <c r="M55" s="13">
        <v>1</v>
      </c>
      <c r="N55" s="13">
        <v>4</v>
      </c>
      <c r="O55" s="13"/>
      <c r="P55" s="13"/>
      <c r="Q55" s="13"/>
      <c r="R55" s="19"/>
      <c r="S55" s="19"/>
      <c r="T55" s="19"/>
      <c r="U55" s="13"/>
      <c r="V55" s="13"/>
      <c r="W55" s="13"/>
      <c r="X55" s="13"/>
      <c r="Y55" s="13"/>
      <c r="Z55" s="13"/>
      <c r="AA55" s="13"/>
      <c r="AB55" s="13"/>
      <c r="AC55" s="13"/>
      <c r="AD55" s="25">
        <f t="shared" si="30"/>
        <v>3</v>
      </c>
      <c r="AE55" s="25">
        <f t="shared" si="30"/>
        <v>1</v>
      </c>
      <c r="AF55" s="25">
        <v>15</v>
      </c>
      <c r="AG55" s="25">
        <f>AD55*AF55</f>
        <v>45</v>
      </c>
      <c r="AH55" s="25">
        <f>AE55*AF55</f>
        <v>15</v>
      </c>
      <c r="AI55" s="25">
        <f>SUM(AG55:AH55)</f>
        <v>60</v>
      </c>
      <c r="AJ55" s="25">
        <f>AC55+Z55+W55+T55+Q55+N55+K55+H55</f>
        <v>4</v>
      </c>
      <c r="AK55" s="25" t="s">
        <v>93</v>
      </c>
      <c r="AL55" s="12"/>
      <c r="AM55" s="32"/>
      <c r="AN55" s="166"/>
    </row>
    <row r="56" spans="1:40" s="15" customFormat="1" ht="12.75">
      <c r="A56" s="181" t="s">
        <v>61</v>
      </c>
      <c r="B56" s="39"/>
      <c r="C56" s="39"/>
      <c r="D56" s="39"/>
      <c r="E56" s="41" t="s">
        <v>9</v>
      </c>
      <c r="F56" s="47">
        <f>SUM(F53:F55)</f>
        <v>2</v>
      </c>
      <c r="G56" s="47">
        <f aca="true" t="shared" si="31" ref="G56:AE56">SUM(G53:G55)</f>
        <v>2</v>
      </c>
      <c r="H56" s="47">
        <f t="shared" si="31"/>
        <v>4</v>
      </c>
      <c r="I56" s="47">
        <f t="shared" si="31"/>
        <v>0</v>
      </c>
      <c r="J56" s="47">
        <f t="shared" si="31"/>
        <v>2</v>
      </c>
      <c r="K56" s="47">
        <f t="shared" si="31"/>
        <v>2</v>
      </c>
      <c r="L56" s="47">
        <f t="shared" si="31"/>
        <v>3</v>
      </c>
      <c r="M56" s="47">
        <f t="shared" si="31"/>
        <v>1</v>
      </c>
      <c r="N56" s="47">
        <f t="shared" si="31"/>
        <v>4</v>
      </c>
      <c r="O56" s="47">
        <f t="shared" si="31"/>
        <v>0</v>
      </c>
      <c r="P56" s="47">
        <f t="shared" si="31"/>
        <v>0</v>
      </c>
      <c r="Q56" s="47">
        <f t="shared" si="31"/>
        <v>0</v>
      </c>
      <c r="R56" s="47">
        <f t="shared" si="31"/>
        <v>0</v>
      </c>
      <c r="S56" s="47">
        <f t="shared" si="31"/>
        <v>0</v>
      </c>
      <c r="T56" s="47">
        <f t="shared" si="31"/>
        <v>0</v>
      </c>
      <c r="U56" s="47">
        <f t="shared" si="31"/>
        <v>0</v>
      </c>
      <c r="V56" s="47">
        <f t="shared" si="31"/>
        <v>0</v>
      </c>
      <c r="W56" s="47">
        <f t="shared" si="31"/>
        <v>0</v>
      </c>
      <c r="X56" s="47">
        <f t="shared" si="31"/>
        <v>0</v>
      </c>
      <c r="Y56" s="47">
        <f t="shared" si="31"/>
        <v>0</v>
      </c>
      <c r="Z56" s="47">
        <f t="shared" si="31"/>
        <v>0</v>
      </c>
      <c r="AA56" s="47">
        <f t="shared" si="31"/>
        <v>0</v>
      </c>
      <c r="AB56" s="47">
        <f t="shared" si="31"/>
        <v>0</v>
      </c>
      <c r="AC56" s="47">
        <f t="shared" si="31"/>
        <v>0</v>
      </c>
      <c r="AD56" s="47">
        <f t="shared" si="31"/>
        <v>5</v>
      </c>
      <c r="AE56" s="47">
        <f t="shared" si="31"/>
        <v>5</v>
      </c>
      <c r="AF56" s="47" t="s">
        <v>68</v>
      </c>
      <c r="AG56" s="47">
        <f>SUM(AG53:AG55)</f>
        <v>75</v>
      </c>
      <c r="AH56" s="47">
        <f>SUM(AH53:AH55)</f>
        <v>75</v>
      </c>
      <c r="AI56" s="47">
        <f>SUM(AI53:AI55)</f>
        <v>150</v>
      </c>
      <c r="AJ56" s="47">
        <f>SUM(AJ53:AJ55)</f>
        <v>10</v>
      </c>
      <c r="AK56" s="47"/>
      <c r="AL56" s="28"/>
      <c r="AM56" s="29"/>
      <c r="AN56" s="167"/>
    </row>
    <row r="57" spans="1:40" s="15" customFormat="1" ht="12.75">
      <c r="A57" s="182" t="s">
        <v>61</v>
      </c>
      <c r="B57" s="52" t="s">
        <v>95</v>
      </c>
      <c r="C57" s="52">
        <v>5</v>
      </c>
      <c r="D57" s="56" t="s">
        <v>290</v>
      </c>
      <c r="E57" s="53" t="s">
        <v>208</v>
      </c>
      <c r="F57" s="13"/>
      <c r="G57" s="13"/>
      <c r="H57" s="13"/>
      <c r="I57" s="13"/>
      <c r="J57" s="13"/>
      <c r="K57" s="13"/>
      <c r="L57" s="13"/>
      <c r="M57" s="13"/>
      <c r="N57" s="13"/>
      <c r="O57" s="13"/>
      <c r="P57" s="13"/>
      <c r="Q57" s="13"/>
      <c r="R57" s="13">
        <v>1</v>
      </c>
      <c r="S57" s="13">
        <v>2</v>
      </c>
      <c r="T57" s="13">
        <v>3</v>
      </c>
      <c r="U57" s="13"/>
      <c r="V57" s="13"/>
      <c r="W57" s="13"/>
      <c r="X57" s="13"/>
      <c r="Y57" s="13"/>
      <c r="Z57" s="13"/>
      <c r="AA57" s="13"/>
      <c r="AB57" s="13"/>
      <c r="AC57" s="13"/>
      <c r="AD57" s="54">
        <f>F57+I57+L57+O57+R57+U57+X57+AA57</f>
        <v>1</v>
      </c>
      <c r="AE57" s="54">
        <f>G57+J57+M57+P57+S57+V57+Y57+AB57</f>
        <v>2</v>
      </c>
      <c r="AF57" s="54">
        <v>15</v>
      </c>
      <c r="AG57" s="54">
        <f>AD57*AF57</f>
        <v>15</v>
      </c>
      <c r="AH57" s="54">
        <f>AE57*AF57</f>
        <v>30</v>
      </c>
      <c r="AI57" s="54">
        <f>SUM(AG57:AH57)</f>
        <v>45</v>
      </c>
      <c r="AJ57" s="54">
        <f>AC57+Z57+W57+T57+Q57+N57+K57+H57</f>
        <v>3</v>
      </c>
      <c r="AK57" s="54" t="s">
        <v>20</v>
      </c>
      <c r="AL57" s="12"/>
      <c r="AM57" s="32"/>
      <c r="AN57" s="166"/>
    </row>
    <row r="58" spans="1:40" s="15" customFormat="1" ht="12.75">
      <c r="A58" s="180" t="s">
        <v>61</v>
      </c>
      <c r="B58" s="50" t="s">
        <v>95</v>
      </c>
      <c r="C58" s="50">
        <v>6</v>
      </c>
      <c r="D58" s="58" t="s">
        <v>291</v>
      </c>
      <c r="E58" s="55" t="s">
        <v>50</v>
      </c>
      <c r="F58" s="13"/>
      <c r="G58" s="13"/>
      <c r="H58" s="13"/>
      <c r="I58" s="13"/>
      <c r="J58" s="13"/>
      <c r="K58" s="13"/>
      <c r="L58" s="13"/>
      <c r="M58" s="13"/>
      <c r="N58" s="13"/>
      <c r="O58" s="13"/>
      <c r="P58" s="13"/>
      <c r="Q58" s="13"/>
      <c r="R58" s="13"/>
      <c r="S58" s="13"/>
      <c r="T58" s="13"/>
      <c r="U58" s="13">
        <v>2</v>
      </c>
      <c r="V58" s="13">
        <v>2</v>
      </c>
      <c r="W58" s="13">
        <v>4</v>
      </c>
      <c r="X58" s="13"/>
      <c r="Y58" s="13"/>
      <c r="Z58" s="13"/>
      <c r="AA58" s="13"/>
      <c r="AB58" s="13"/>
      <c r="AC58" s="13"/>
      <c r="AD58" s="25">
        <f>F58+I58+L58+O58+R58+U58+X58+AA58</f>
        <v>2</v>
      </c>
      <c r="AE58" s="25">
        <f>G58+J58+M58+P58+S58+V58+Y58+AB58</f>
        <v>2</v>
      </c>
      <c r="AF58" s="25">
        <v>15</v>
      </c>
      <c r="AG58" s="25">
        <f>AD58*AF58</f>
        <v>30</v>
      </c>
      <c r="AH58" s="25">
        <f>AE58*AF58</f>
        <v>30</v>
      </c>
      <c r="AI58" s="25">
        <f>SUM(AG58:AH58)</f>
        <v>60</v>
      </c>
      <c r="AJ58" s="25">
        <f>AC58+Z58+W58+T58+Q58+N58+K58+H58</f>
        <v>4</v>
      </c>
      <c r="AK58" s="25" t="s">
        <v>20</v>
      </c>
      <c r="AL58" s="12"/>
      <c r="AM58" s="32"/>
      <c r="AN58" s="166"/>
    </row>
    <row r="59" spans="1:40" s="15" customFormat="1" ht="12.75">
      <c r="A59" s="181" t="s">
        <v>61</v>
      </c>
      <c r="B59" s="39"/>
      <c r="C59" s="39"/>
      <c r="D59" s="39"/>
      <c r="E59" s="42" t="s">
        <v>10</v>
      </c>
      <c r="F59" s="47">
        <f aca="true" t="shared" si="32" ref="F59:AE59">SUM(F57:F58)</f>
        <v>0</v>
      </c>
      <c r="G59" s="47">
        <f t="shared" si="32"/>
        <v>0</v>
      </c>
      <c r="H59" s="47">
        <f t="shared" si="32"/>
        <v>0</v>
      </c>
      <c r="I59" s="47">
        <f t="shared" si="32"/>
        <v>0</v>
      </c>
      <c r="J59" s="47">
        <f t="shared" si="32"/>
        <v>0</v>
      </c>
      <c r="K59" s="47">
        <f t="shared" si="32"/>
        <v>0</v>
      </c>
      <c r="L59" s="47">
        <f t="shared" si="32"/>
        <v>0</v>
      </c>
      <c r="M59" s="47">
        <f t="shared" si="32"/>
        <v>0</v>
      </c>
      <c r="N59" s="47">
        <f t="shared" si="32"/>
        <v>0</v>
      </c>
      <c r="O59" s="47">
        <f t="shared" si="32"/>
        <v>0</v>
      </c>
      <c r="P59" s="47">
        <f t="shared" si="32"/>
        <v>0</v>
      </c>
      <c r="Q59" s="47">
        <f t="shared" si="32"/>
        <v>0</v>
      </c>
      <c r="R59" s="47">
        <f t="shared" si="32"/>
        <v>1</v>
      </c>
      <c r="S59" s="47">
        <f t="shared" si="32"/>
        <v>2</v>
      </c>
      <c r="T59" s="47">
        <f t="shared" si="32"/>
        <v>3</v>
      </c>
      <c r="U59" s="47">
        <f t="shared" si="32"/>
        <v>2</v>
      </c>
      <c r="V59" s="47">
        <f t="shared" si="32"/>
        <v>2</v>
      </c>
      <c r="W59" s="47">
        <f t="shared" si="32"/>
        <v>4</v>
      </c>
      <c r="X59" s="47">
        <f t="shared" si="32"/>
        <v>0</v>
      </c>
      <c r="Y59" s="47">
        <f t="shared" si="32"/>
        <v>0</v>
      </c>
      <c r="Z59" s="47">
        <f t="shared" si="32"/>
        <v>0</v>
      </c>
      <c r="AA59" s="47">
        <f t="shared" si="32"/>
        <v>0</v>
      </c>
      <c r="AB59" s="47">
        <f t="shared" si="32"/>
        <v>0</v>
      </c>
      <c r="AC59" s="47">
        <f t="shared" si="32"/>
        <v>0</v>
      </c>
      <c r="AD59" s="47">
        <f t="shared" si="32"/>
        <v>3</v>
      </c>
      <c r="AE59" s="47">
        <f t="shared" si="32"/>
        <v>4</v>
      </c>
      <c r="AF59" s="47" t="s">
        <v>68</v>
      </c>
      <c r="AG59" s="47">
        <f>SUM(AG57:AG58)</f>
        <v>45</v>
      </c>
      <c r="AH59" s="47">
        <f>SUM(AH57:AH58)</f>
        <v>60</v>
      </c>
      <c r="AI59" s="47">
        <f>SUM(AI57:AI58)</f>
        <v>105</v>
      </c>
      <c r="AJ59" s="47">
        <f>SUM(AJ57:AJ58)</f>
        <v>7</v>
      </c>
      <c r="AK59" s="47"/>
      <c r="AL59" s="28"/>
      <c r="AM59" s="29"/>
      <c r="AN59" s="167"/>
    </row>
    <row r="60" spans="1:40" s="15" customFormat="1" ht="12.75">
      <c r="A60" s="182" t="s">
        <v>61</v>
      </c>
      <c r="B60" s="52" t="s">
        <v>92</v>
      </c>
      <c r="C60" s="52">
        <v>2</v>
      </c>
      <c r="D60" s="56" t="s">
        <v>292</v>
      </c>
      <c r="E60" s="53" t="s">
        <v>420</v>
      </c>
      <c r="F60" s="13"/>
      <c r="G60" s="13"/>
      <c r="H60" s="13"/>
      <c r="I60" s="13">
        <v>0</v>
      </c>
      <c r="J60" s="13">
        <v>4</v>
      </c>
      <c r="K60" s="13">
        <v>4</v>
      </c>
      <c r="L60" s="13"/>
      <c r="M60" s="13"/>
      <c r="N60" s="13"/>
      <c r="O60" s="13"/>
      <c r="P60" s="13"/>
      <c r="Q60" s="13"/>
      <c r="R60" s="13"/>
      <c r="S60" s="13"/>
      <c r="T60" s="13"/>
      <c r="U60" s="13"/>
      <c r="V60" s="13"/>
      <c r="W60" s="13"/>
      <c r="X60" s="13"/>
      <c r="Y60" s="13"/>
      <c r="Z60" s="13"/>
      <c r="AA60" s="13"/>
      <c r="AB60" s="13"/>
      <c r="AC60" s="13"/>
      <c r="AD60" s="54">
        <f aca="true" t="shared" si="33" ref="AD60:AE62">F60+I60+L60+O60+R60+U60+X60+AA60</f>
        <v>0</v>
      </c>
      <c r="AE60" s="54">
        <f t="shared" si="33"/>
        <v>4</v>
      </c>
      <c r="AF60" s="54">
        <v>15</v>
      </c>
      <c r="AG60" s="54">
        <f>AD60*AF60</f>
        <v>0</v>
      </c>
      <c r="AH60" s="54">
        <f>AE60*AF60</f>
        <v>60</v>
      </c>
      <c r="AI60" s="54">
        <f>SUM(AG60:AH60)</f>
        <v>60</v>
      </c>
      <c r="AJ60" s="54">
        <f>AC60+Z60+W60+T60+Q60+N60+K60+H60</f>
        <v>4</v>
      </c>
      <c r="AK60" s="54" t="s">
        <v>20</v>
      </c>
      <c r="AL60" s="12"/>
      <c r="AM60" s="12"/>
      <c r="AN60" s="166"/>
    </row>
    <row r="61" spans="1:40" s="15" customFormat="1" ht="12.75">
      <c r="A61" s="178" t="s">
        <v>61</v>
      </c>
      <c r="B61" s="24" t="s">
        <v>94</v>
      </c>
      <c r="C61" s="24">
        <v>3</v>
      </c>
      <c r="D61" s="38" t="s">
        <v>293</v>
      </c>
      <c r="E61" s="14" t="s">
        <v>207</v>
      </c>
      <c r="F61" s="13"/>
      <c r="G61" s="13"/>
      <c r="H61" s="13"/>
      <c r="I61" s="13"/>
      <c r="J61" s="13"/>
      <c r="K61" s="13"/>
      <c r="L61" s="13">
        <v>0</v>
      </c>
      <c r="M61" s="13">
        <v>4</v>
      </c>
      <c r="N61" s="13">
        <v>4</v>
      </c>
      <c r="O61" s="13"/>
      <c r="P61" s="13"/>
      <c r="Q61" s="13"/>
      <c r="R61" s="13"/>
      <c r="S61" s="13"/>
      <c r="T61" s="13"/>
      <c r="U61" s="13"/>
      <c r="V61" s="13"/>
      <c r="W61" s="13"/>
      <c r="X61" s="13"/>
      <c r="Y61" s="13"/>
      <c r="Z61" s="13"/>
      <c r="AA61" s="13"/>
      <c r="AB61" s="13"/>
      <c r="AC61" s="13"/>
      <c r="AD61" s="21">
        <f t="shared" si="33"/>
        <v>0</v>
      </c>
      <c r="AE61" s="21">
        <f t="shared" si="33"/>
        <v>4</v>
      </c>
      <c r="AF61" s="21">
        <v>15</v>
      </c>
      <c r="AG61" s="21">
        <f>AD61*AF61</f>
        <v>0</v>
      </c>
      <c r="AH61" s="21">
        <f>AE61*AF61</f>
        <v>60</v>
      </c>
      <c r="AI61" s="21">
        <f>SUM(AG61:AH61)</f>
        <v>60</v>
      </c>
      <c r="AJ61" s="21">
        <f>AC61+Z61+W61+T61+Q61+N61+K61+H61</f>
        <v>4</v>
      </c>
      <c r="AK61" s="21" t="s">
        <v>20</v>
      </c>
      <c r="AL61" s="12"/>
      <c r="AM61" s="17" t="s">
        <v>292</v>
      </c>
      <c r="AN61" s="168" t="s">
        <v>420</v>
      </c>
    </row>
    <row r="62" spans="1:40" s="15" customFormat="1" ht="12.75">
      <c r="A62" s="180" t="s">
        <v>61</v>
      </c>
      <c r="B62" s="50" t="s">
        <v>92</v>
      </c>
      <c r="C62" s="50">
        <v>1</v>
      </c>
      <c r="D62" s="58" t="s">
        <v>294</v>
      </c>
      <c r="E62" s="55" t="s">
        <v>164</v>
      </c>
      <c r="F62" s="13">
        <v>2</v>
      </c>
      <c r="G62" s="13">
        <v>0</v>
      </c>
      <c r="H62" s="13">
        <v>2</v>
      </c>
      <c r="I62" s="13"/>
      <c r="J62" s="13"/>
      <c r="K62" s="13"/>
      <c r="L62" s="13"/>
      <c r="M62" s="13"/>
      <c r="N62" s="13"/>
      <c r="O62" s="19"/>
      <c r="P62" s="19"/>
      <c r="Q62" s="19"/>
      <c r="R62" s="13"/>
      <c r="S62" s="13"/>
      <c r="T62" s="13"/>
      <c r="U62" s="13"/>
      <c r="V62" s="13"/>
      <c r="W62" s="13"/>
      <c r="X62" s="13"/>
      <c r="Y62" s="13"/>
      <c r="Z62" s="13"/>
      <c r="AA62" s="13"/>
      <c r="AB62" s="13"/>
      <c r="AC62" s="13"/>
      <c r="AD62" s="25">
        <f t="shared" si="33"/>
        <v>2</v>
      </c>
      <c r="AE62" s="25">
        <f t="shared" si="33"/>
        <v>0</v>
      </c>
      <c r="AF62" s="25">
        <v>15</v>
      </c>
      <c r="AG62" s="25">
        <f>AD62*AF62</f>
        <v>30</v>
      </c>
      <c r="AH62" s="25">
        <f>AE62*AF62</f>
        <v>0</v>
      </c>
      <c r="AI62" s="25">
        <f>SUM(AG62:AH62)</f>
        <v>30</v>
      </c>
      <c r="AJ62" s="25">
        <f>AC62+Z62+W62+T62+Q62+N62+K62+H62</f>
        <v>2</v>
      </c>
      <c r="AK62" s="25" t="s">
        <v>93</v>
      </c>
      <c r="AL62" s="12"/>
      <c r="AM62" s="32"/>
      <c r="AN62" s="166"/>
    </row>
    <row r="63" spans="1:40" s="15" customFormat="1" ht="12.75">
      <c r="A63" s="181" t="s">
        <v>61</v>
      </c>
      <c r="B63" s="39"/>
      <c r="C63" s="39"/>
      <c r="D63" s="39"/>
      <c r="E63" s="41" t="s">
        <v>11</v>
      </c>
      <c r="F63" s="47">
        <f>SUM(F60:F62)</f>
        <v>2</v>
      </c>
      <c r="G63" s="47">
        <f aca="true" t="shared" si="34" ref="G63:AE63">SUM(G60:G62)</f>
        <v>0</v>
      </c>
      <c r="H63" s="47">
        <f t="shared" si="34"/>
        <v>2</v>
      </c>
      <c r="I63" s="47">
        <f t="shared" si="34"/>
        <v>0</v>
      </c>
      <c r="J63" s="47">
        <f t="shared" si="34"/>
        <v>4</v>
      </c>
      <c r="K63" s="47">
        <f t="shared" si="34"/>
        <v>4</v>
      </c>
      <c r="L63" s="47">
        <f t="shared" si="34"/>
        <v>0</v>
      </c>
      <c r="M63" s="47">
        <f t="shared" si="34"/>
        <v>4</v>
      </c>
      <c r="N63" s="47">
        <f t="shared" si="34"/>
        <v>4</v>
      </c>
      <c r="O63" s="47">
        <f t="shared" si="34"/>
        <v>0</v>
      </c>
      <c r="P63" s="47">
        <f t="shared" si="34"/>
        <v>0</v>
      </c>
      <c r="Q63" s="47">
        <f t="shared" si="34"/>
        <v>0</v>
      </c>
      <c r="R63" s="47">
        <f t="shared" si="34"/>
        <v>0</v>
      </c>
      <c r="S63" s="47">
        <f t="shared" si="34"/>
        <v>0</v>
      </c>
      <c r="T63" s="47">
        <f t="shared" si="34"/>
        <v>0</v>
      </c>
      <c r="U63" s="47">
        <f t="shared" si="34"/>
        <v>0</v>
      </c>
      <c r="V63" s="47">
        <f t="shared" si="34"/>
        <v>0</v>
      </c>
      <c r="W63" s="47">
        <f t="shared" si="34"/>
        <v>0</v>
      </c>
      <c r="X63" s="47">
        <f t="shared" si="34"/>
        <v>0</v>
      </c>
      <c r="Y63" s="47">
        <f t="shared" si="34"/>
        <v>0</v>
      </c>
      <c r="Z63" s="47">
        <f t="shared" si="34"/>
        <v>0</v>
      </c>
      <c r="AA63" s="47">
        <f t="shared" si="34"/>
        <v>0</v>
      </c>
      <c r="AB63" s="47">
        <f t="shared" si="34"/>
        <v>0</v>
      </c>
      <c r="AC63" s="47">
        <f t="shared" si="34"/>
        <v>0</v>
      </c>
      <c r="AD63" s="47">
        <f t="shared" si="34"/>
        <v>2</v>
      </c>
      <c r="AE63" s="47">
        <f t="shared" si="34"/>
        <v>8</v>
      </c>
      <c r="AF63" s="47" t="s">
        <v>68</v>
      </c>
      <c r="AG63" s="47">
        <f>SUM(AG60:AG62)</f>
        <v>30</v>
      </c>
      <c r="AH63" s="47">
        <f>SUM(AH60:AH62)</f>
        <v>120</v>
      </c>
      <c r="AI63" s="47">
        <f>SUM(AI60:AI62)</f>
        <v>150</v>
      </c>
      <c r="AJ63" s="47">
        <f>SUM(AJ60:AJ62)</f>
        <v>10</v>
      </c>
      <c r="AK63" s="47"/>
      <c r="AL63" s="28"/>
      <c r="AM63" s="29"/>
      <c r="AN63" s="167"/>
    </row>
    <row r="64" spans="1:40" s="15" customFormat="1" ht="12.75">
      <c r="A64" s="185" t="s">
        <v>61</v>
      </c>
      <c r="B64" s="43"/>
      <c r="C64" s="43"/>
      <c r="D64" s="43"/>
      <c r="E64" s="41" t="s">
        <v>67</v>
      </c>
      <c r="F64" s="48">
        <f aca="true" t="shared" si="35" ref="F64:AC64">F63+F59+F56+F52+F48+F43+F38+F29+F26+F17+F11</f>
        <v>13</v>
      </c>
      <c r="G64" s="48">
        <f t="shared" si="35"/>
        <v>14</v>
      </c>
      <c r="H64" s="48">
        <f t="shared" si="35"/>
        <v>27</v>
      </c>
      <c r="I64" s="48">
        <f t="shared" si="35"/>
        <v>10</v>
      </c>
      <c r="J64" s="48">
        <f t="shared" si="35"/>
        <v>20</v>
      </c>
      <c r="K64" s="48">
        <f t="shared" si="35"/>
        <v>30</v>
      </c>
      <c r="L64" s="48">
        <f t="shared" si="35"/>
        <v>13</v>
      </c>
      <c r="M64" s="48">
        <f t="shared" si="35"/>
        <v>19</v>
      </c>
      <c r="N64" s="48">
        <f t="shared" si="35"/>
        <v>32</v>
      </c>
      <c r="O64" s="48">
        <f t="shared" si="35"/>
        <v>4</v>
      </c>
      <c r="P64" s="48">
        <f t="shared" si="35"/>
        <v>6</v>
      </c>
      <c r="Q64" s="48">
        <f t="shared" si="35"/>
        <v>10</v>
      </c>
      <c r="R64" s="48">
        <f t="shared" si="35"/>
        <v>3</v>
      </c>
      <c r="S64" s="48">
        <f t="shared" si="35"/>
        <v>8</v>
      </c>
      <c r="T64" s="48">
        <f t="shared" si="35"/>
        <v>11</v>
      </c>
      <c r="U64" s="48">
        <f t="shared" si="35"/>
        <v>8</v>
      </c>
      <c r="V64" s="48">
        <f t="shared" si="35"/>
        <v>7</v>
      </c>
      <c r="W64" s="48">
        <f t="shared" si="35"/>
        <v>15</v>
      </c>
      <c r="X64" s="48">
        <f t="shared" si="35"/>
        <v>5</v>
      </c>
      <c r="Y64" s="48">
        <f t="shared" si="35"/>
        <v>4</v>
      </c>
      <c r="Z64" s="48">
        <f t="shared" si="35"/>
        <v>9</v>
      </c>
      <c r="AA64" s="48">
        <f t="shared" si="35"/>
        <v>2</v>
      </c>
      <c r="AB64" s="48">
        <f t="shared" si="35"/>
        <v>0</v>
      </c>
      <c r="AC64" s="48">
        <f t="shared" si="35"/>
        <v>2</v>
      </c>
      <c r="AD64" s="47" t="s">
        <v>68</v>
      </c>
      <c r="AE64" s="47" t="s">
        <v>68</v>
      </c>
      <c r="AF64" s="47" t="s">
        <v>68</v>
      </c>
      <c r="AG64" s="48">
        <f>AG63+AG59+AG56+AG52+AG48+AG43+AG38+AG29+AG26+AG17+AG11</f>
        <v>870</v>
      </c>
      <c r="AH64" s="48">
        <f>AH63+AH59+AH56+AH52+AH48+AH43+AH38+AH29+AH26+AH17+AH11</f>
        <v>1170</v>
      </c>
      <c r="AI64" s="48">
        <f>AI63+AI59+AI56+AI52+AI48+AI43+AI38+AI29+AI26+AI17+AI11</f>
        <v>2040</v>
      </c>
      <c r="AJ64" s="48">
        <f>AJ63+AJ59+AJ56+AJ52+AJ48+AJ43+AJ38+AJ29+AJ26+AJ17+AJ11</f>
        <v>136</v>
      </c>
      <c r="AK64" s="48"/>
      <c r="AL64" s="40"/>
      <c r="AM64" s="30"/>
      <c r="AN64" s="167"/>
    </row>
    <row r="65" spans="1:40" s="15" customFormat="1" ht="12.75" customHeight="1">
      <c r="A65" s="182" t="s">
        <v>61</v>
      </c>
      <c r="B65" s="52" t="s">
        <v>94</v>
      </c>
      <c r="C65" s="52">
        <v>3</v>
      </c>
      <c r="D65" s="56" t="s">
        <v>295</v>
      </c>
      <c r="E65" s="53" t="s">
        <v>194</v>
      </c>
      <c r="F65" s="13"/>
      <c r="G65" s="13"/>
      <c r="H65" s="13"/>
      <c r="I65" s="13"/>
      <c r="J65" s="13"/>
      <c r="K65" s="13"/>
      <c r="L65" s="13">
        <v>0</v>
      </c>
      <c r="M65" s="13">
        <v>4</v>
      </c>
      <c r="N65" s="13">
        <v>7</v>
      </c>
      <c r="O65" s="13"/>
      <c r="P65" s="13"/>
      <c r="Q65" s="13"/>
      <c r="R65" s="13"/>
      <c r="S65" s="13"/>
      <c r="T65" s="13"/>
      <c r="U65" s="13"/>
      <c r="V65" s="13"/>
      <c r="W65" s="13"/>
      <c r="X65" s="13"/>
      <c r="Y65" s="13"/>
      <c r="Z65" s="13"/>
      <c r="AA65" s="13"/>
      <c r="AB65" s="13"/>
      <c r="AC65" s="13"/>
      <c r="AD65" s="54">
        <f>F65+I65+L65+O65+R65+U65+X65+AA65</f>
        <v>0</v>
      </c>
      <c r="AE65" s="54">
        <f>G65+J65+M65+P65+S65+V65+Y65+AB65</f>
        <v>4</v>
      </c>
      <c r="AF65" s="54">
        <v>15</v>
      </c>
      <c r="AG65" s="54">
        <f>AD65*AF65</f>
        <v>0</v>
      </c>
      <c r="AH65" s="54">
        <f>AE65*AF65</f>
        <v>60</v>
      </c>
      <c r="AI65" s="54">
        <f>SUM(AG65:AH65)</f>
        <v>60</v>
      </c>
      <c r="AJ65" s="54">
        <f>AC65+Z65+W65+T65+Q65+N65+K65+H65</f>
        <v>7</v>
      </c>
      <c r="AK65" s="54" t="s">
        <v>20</v>
      </c>
      <c r="AL65" s="279" t="s">
        <v>51</v>
      </c>
      <c r="AM65" s="12"/>
      <c r="AN65" s="166"/>
    </row>
    <row r="66" spans="1:40" s="15" customFormat="1" ht="12.75">
      <c r="A66" s="180" t="s">
        <v>61</v>
      </c>
      <c r="B66" s="50" t="s">
        <v>94</v>
      </c>
      <c r="C66" s="50">
        <v>4</v>
      </c>
      <c r="D66" s="58" t="s">
        <v>296</v>
      </c>
      <c r="E66" s="55" t="s">
        <v>195</v>
      </c>
      <c r="F66" s="13"/>
      <c r="G66" s="13"/>
      <c r="H66" s="13"/>
      <c r="I66" s="13"/>
      <c r="J66" s="13"/>
      <c r="K66" s="13"/>
      <c r="L66" s="13"/>
      <c r="M66" s="13"/>
      <c r="N66" s="13"/>
      <c r="O66" s="13">
        <v>0</v>
      </c>
      <c r="P66" s="13">
        <v>4</v>
      </c>
      <c r="Q66" s="13">
        <v>6</v>
      </c>
      <c r="R66" s="13"/>
      <c r="S66" s="13"/>
      <c r="T66" s="13"/>
      <c r="U66" s="13"/>
      <c r="V66" s="13"/>
      <c r="W66" s="13"/>
      <c r="X66" s="13"/>
      <c r="Y66" s="13"/>
      <c r="Z66" s="13"/>
      <c r="AA66" s="13"/>
      <c r="AB66" s="13"/>
      <c r="AC66" s="13"/>
      <c r="AD66" s="25">
        <f>F66+I66+L66+O66+R66+U66+X66+AA66</f>
        <v>0</v>
      </c>
      <c r="AE66" s="25">
        <f>G66+J66+M66+P66+S66+V66+Y66+AB66</f>
        <v>4</v>
      </c>
      <c r="AF66" s="25">
        <v>15</v>
      </c>
      <c r="AG66" s="25">
        <f>AD66*AF66</f>
        <v>0</v>
      </c>
      <c r="AH66" s="25">
        <f>AE66*AF66</f>
        <v>60</v>
      </c>
      <c r="AI66" s="25">
        <f>SUM(AG66:AH66)</f>
        <v>60</v>
      </c>
      <c r="AJ66" s="25">
        <f>AC66+Z66+W66+T66+Q66+N66+K66+H66</f>
        <v>6</v>
      </c>
      <c r="AK66" s="25" t="s">
        <v>20</v>
      </c>
      <c r="AL66" s="280"/>
      <c r="AM66" s="17" t="s">
        <v>295</v>
      </c>
      <c r="AN66" s="168" t="s">
        <v>194</v>
      </c>
    </row>
    <row r="67" spans="1:40" s="15" customFormat="1" ht="12.75">
      <c r="A67" s="181" t="s">
        <v>61</v>
      </c>
      <c r="B67" s="39"/>
      <c r="C67" s="39"/>
      <c r="D67" s="39"/>
      <c r="E67" s="41" t="s">
        <v>65</v>
      </c>
      <c r="F67" s="47">
        <f>SUM(F65:F66)</f>
        <v>0</v>
      </c>
      <c r="G67" s="47">
        <f aca="true" t="shared" si="36" ref="G67:AE67">SUM(G65:G66)</f>
        <v>0</v>
      </c>
      <c r="H67" s="47">
        <f t="shared" si="36"/>
        <v>0</v>
      </c>
      <c r="I67" s="47">
        <f t="shared" si="36"/>
        <v>0</v>
      </c>
      <c r="J67" s="47">
        <f t="shared" si="36"/>
        <v>0</v>
      </c>
      <c r="K67" s="47">
        <f t="shared" si="36"/>
        <v>0</v>
      </c>
      <c r="L67" s="47">
        <f t="shared" si="36"/>
        <v>0</v>
      </c>
      <c r="M67" s="47">
        <f t="shared" si="36"/>
        <v>4</v>
      </c>
      <c r="N67" s="47">
        <f t="shared" si="36"/>
        <v>7</v>
      </c>
      <c r="O67" s="47">
        <f t="shared" si="36"/>
        <v>0</v>
      </c>
      <c r="P67" s="47">
        <f t="shared" si="36"/>
        <v>4</v>
      </c>
      <c r="Q67" s="47">
        <f t="shared" si="36"/>
        <v>6</v>
      </c>
      <c r="R67" s="47">
        <f t="shared" si="36"/>
        <v>0</v>
      </c>
      <c r="S67" s="47">
        <f t="shared" si="36"/>
        <v>0</v>
      </c>
      <c r="T67" s="47">
        <f t="shared" si="36"/>
        <v>0</v>
      </c>
      <c r="U67" s="47">
        <f t="shared" si="36"/>
        <v>0</v>
      </c>
      <c r="V67" s="47">
        <f t="shared" si="36"/>
        <v>0</v>
      </c>
      <c r="W67" s="47">
        <f t="shared" si="36"/>
        <v>0</v>
      </c>
      <c r="X67" s="47">
        <f t="shared" si="36"/>
        <v>0</v>
      </c>
      <c r="Y67" s="47">
        <f t="shared" si="36"/>
        <v>0</v>
      </c>
      <c r="Z67" s="47">
        <f t="shared" si="36"/>
        <v>0</v>
      </c>
      <c r="AA67" s="47">
        <f t="shared" si="36"/>
        <v>0</v>
      </c>
      <c r="AB67" s="47">
        <f t="shared" si="36"/>
        <v>0</v>
      </c>
      <c r="AC67" s="47">
        <f t="shared" si="36"/>
        <v>0</v>
      </c>
      <c r="AD67" s="47">
        <f t="shared" si="36"/>
        <v>0</v>
      </c>
      <c r="AE67" s="47">
        <f t="shared" si="36"/>
        <v>8</v>
      </c>
      <c r="AF67" s="47" t="s">
        <v>68</v>
      </c>
      <c r="AG67" s="47">
        <f>SUM(AG65:AG66)</f>
        <v>0</v>
      </c>
      <c r="AH67" s="47">
        <f>SUM(AH65:AH66)</f>
        <v>120</v>
      </c>
      <c r="AI67" s="47">
        <f>SUM(AI65:AI66)</f>
        <v>120</v>
      </c>
      <c r="AJ67" s="47">
        <f>SUM(AJ65:AJ66)</f>
        <v>13</v>
      </c>
      <c r="AK67" s="47"/>
      <c r="AL67" s="280"/>
      <c r="AM67" s="60"/>
      <c r="AN67" s="167"/>
    </row>
    <row r="68" spans="1:40" s="15" customFormat="1" ht="12.75">
      <c r="A68" s="182" t="s">
        <v>61</v>
      </c>
      <c r="B68" s="52" t="s">
        <v>95</v>
      </c>
      <c r="C68" s="52">
        <v>6</v>
      </c>
      <c r="D68" s="56" t="s">
        <v>297</v>
      </c>
      <c r="E68" s="53" t="s">
        <v>197</v>
      </c>
      <c r="F68" s="13"/>
      <c r="G68" s="13"/>
      <c r="H68" s="13"/>
      <c r="I68" s="13"/>
      <c r="J68" s="13"/>
      <c r="K68" s="13"/>
      <c r="L68" s="13"/>
      <c r="M68" s="13"/>
      <c r="N68" s="13"/>
      <c r="O68" s="13"/>
      <c r="P68" s="13"/>
      <c r="Q68" s="13"/>
      <c r="R68" s="13"/>
      <c r="S68" s="13"/>
      <c r="T68" s="13"/>
      <c r="U68" s="13">
        <v>0</v>
      </c>
      <c r="V68" s="13">
        <v>4</v>
      </c>
      <c r="W68" s="13">
        <v>7</v>
      </c>
      <c r="X68" s="13"/>
      <c r="Y68" s="13"/>
      <c r="Z68" s="13"/>
      <c r="AA68" s="13"/>
      <c r="AB68" s="13"/>
      <c r="AC68" s="13"/>
      <c r="AD68" s="54">
        <f>F68+I68+L68+O68+R68+U68+X68+AA68</f>
        <v>0</v>
      </c>
      <c r="AE68" s="54">
        <f>G68+J68+M68+P68+S68+V68+Y68+AB68</f>
        <v>4</v>
      </c>
      <c r="AF68" s="54">
        <v>15</v>
      </c>
      <c r="AG68" s="54">
        <f>AD68*AF68</f>
        <v>0</v>
      </c>
      <c r="AH68" s="54">
        <f>AE68*AF68</f>
        <v>60</v>
      </c>
      <c r="AI68" s="54">
        <f>SUM(AG68:AH68)</f>
        <v>60</v>
      </c>
      <c r="AJ68" s="54">
        <f>AC68+Z68+W68+T68+Q68+N68+K68+H68</f>
        <v>7</v>
      </c>
      <c r="AK68" s="54" t="s">
        <v>20</v>
      </c>
      <c r="AL68" s="280"/>
      <c r="AM68" s="36"/>
      <c r="AN68" s="166"/>
    </row>
    <row r="69" spans="1:40" s="15" customFormat="1" ht="12.75">
      <c r="A69" s="180" t="s">
        <v>61</v>
      </c>
      <c r="B69" s="50" t="s">
        <v>96</v>
      </c>
      <c r="C69" s="50">
        <v>7</v>
      </c>
      <c r="D69" s="58" t="s">
        <v>298</v>
      </c>
      <c r="E69" s="55" t="s">
        <v>196</v>
      </c>
      <c r="F69" s="13"/>
      <c r="G69" s="13"/>
      <c r="H69" s="13"/>
      <c r="I69" s="13"/>
      <c r="J69" s="13"/>
      <c r="K69" s="13"/>
      <c r="L69" s="13"/>
      <c r="M69" s="13"/>
      <c r="N69" s="13"/>
      <c r="O69" s="13"/>
      <c r="P69" s="13"/>
      <c r="Q69" s="13"/>
      <c r="R69" s="13"/>
      <c r="S69" s="13"/>
      <c r="T69" s="13"/>
      <c r="U69" s="13"/>
      <c r="V69" s="13"/>
      <c r="W69" s="13"/>
      <c r="X69" s="13">
        <v>0</v>
      </c>
      <c r="Y69" s="13">
        <v>4</v>
      </c>
      <c r="Z69" s="13">
        <v>6</v>
      </c>
      <c r="AA69" s="13"/>
      <c r="AB69" s="13"/>
      <c r="AC69" s="13"/>
      <c r="AD69" s="25">
        <f>F69+I69+L69+O69+R69+U69+X69+AA69</f>
        <v>0</v>
      </c>
      <c r="AE69" s="25">
        <f>G69+J69+M69+P69+S69+V69+Y69+AB69</f>
        <v>4</v>
      </c>
      <c r="AF69" s="25">
        <v>15</v>
      </c>
      <c r="AG69" s="25">
        <f>AD69*AF69</f>
        <v>0</v>
      </c>
      <c r="AH69" s="25">
        <f>AE69*AF69</f>
        <v>60</v>
      </c>
      <c r="AI69" s="25">
        <f>SUM(AG69:AH69)</f>
        <v>60</v>
      </c>
      <c r="AJ69" s="25">
        <f>AC69+Z69+W69+T69+Q69+N69+K69+H69</f>
        <v>6</v>
      </c>
      <c r="AK69" s="25" t="s">
        <v>20</v>
      </c>
      <c r="AL69" s="280"/>
      <c r="AM69" s="17" t="s">
        <v>297</v>
      </c>
      <c r="AN69" s="168" t="s">
        <v>197</v>
      </c>
    </row>
    <row r="70" spans="1:40" s="15" customFormat="1" ht="12.75">
      <c r="A70" s="181" t="s">
        <v>61</v>
      </c>
      <c r="B70" s="39"/>
      <c r="C70" s="39"/>
      <c r="D70" s="39"/>
      <c r="E70" s="41" t="s">
        <v>120</v>
      </c>
      <c r="F70" s="47">
        <f aca="true" t="shared" si="37" ref="F70:AE70">SUM(F68:F69)</f>
        <v>0</v>
      </c>
      <c r="G70" s="47">
        <f t="shared" si="37"/>
        <v>0</v>
      </c>
      <c r="H70" s="47">
        <f t="shared" si="37"/>
        <v>0</v>
      </c>
      <c r="I70" s="47">
        <f t="shared" si="37"/>
        <v>0</v>
      </c>
      <c r="J70" s="47">
        <f t="shared" si="37"/>
        <v>0</v>
      </c>
      <c r="K70" s="47">
        <f t="shared" si="37"/>
        <v>0</v>
      </c>
      <c r="L70" s="47">
        <f t="shared" si="37"/>
        <v>0</v>
      </c>
      <c r="M70" s="47">
        <f t="shared" si="37"/>
        <v>0</v>
      </c>
      <c r="N70" s="47">
        <f t="shared" si="37"/>
        <v>0</v>
      </c>
      <c r="O70" s="47">
        <f t="shared" si="37"/>
        <v>0</v>
      </c>
      <c r="P70" s="47">
        <f t="shared" si="37"/>
        <v>0</v>
      </c>
      <c r="Q70" s="47">
        <f t="shared" si="37"/>
        <v>0</v>
      </c>
      <c r="R70" s="47">
        <f t="shared" si="37"/>
        <v>0</v>
      </c>
      <c r="S70" s="47">
        <f t="shared" si="37"/>
        <v>0</v>
      </c>
      <c r="T70" s="47">
        <f t="shared" si="37"/>
        <v>0</v>
      </c>
      <c r="U70" s="47">
        <f t="shared" si="37"/>
        <v>0</v>
      </c>
      <c r="V70" s="47">
        <f t="shared" si="37"/>
        <v>4</v>
      </c>
      <c r="W70" s="47">
        <f t="shared" si="37"/>
        <v>7</v>
      </c>
      <c r="X70" s="47">
        <f t="shared" si="37"/>
        <v>0</v>
      </c>
      <c r="Y70" s="47">
        <f t="shared" si="37"/>
        <v>4</v>
      </c>
      <c r="Z70" s="47">
        <f t="shared" si="37"/>
        <v>6</v>
      </c>
      <c r="AA70" s="47">
        <f t="shared" si="37"/>
        <v>0</v>
      </c>
      <c r="AB70" s="47">
        <f t="shared" si="37"/>
        <v>0</v>
      </c>
      <c r="AC70" s="47">
        <f t="shared" si="37"/>
        <v>0</v>
      </c>
      <c r="AD70" s="47">
        <f t="shared" si="37"/>
        <v>0</v>
      </c>
      <c r="AE70" s="47">
        <f t="shared" si="37"/>
        <v>8</v>
      </c>
      <c r="AF70" s="47" t="s">
        <v>68</v>
      </c>
      <c r="AG70" s="47">
        <f>SUM(AG68:AG69)</f>
        <v>0</v>
      </c>
      <c r="AH70" s="47">
        <f>SUM(AH68:AH69)</f>
        <v>120</v>
      </c>
      <c r="AI70" s="47">
        <f>SUM(AI68:AI69)</f>
        <v>120</v>
      </c>
      <c r="AJ70" s="47">
        <f>SUM(AJ68:AJ69)</f>
        <v>13</v>
      </c>
      <c r="AK70" s="47"/>
      <c r="AL70" s="280"/>
      <c r="AM70" s="60"/>
      <c r="AN70" s="167"/>
    </row>
    <row r="71" spans="1:40" s="15" customFormat="1" ht="12.75">
      <c r="A71" s="182" t="s">
        <v>61</v>
      </c>
      <c r="B71" s="52" t="s">
        <v>95</v>
      </c>
      <c r="C71" s="52">
        <v>6</v>
      </c>
      <c r="D71" s="56" t="s">
        <v>299</v>
      </c>
      <c r="E71" s="57" t="s">
        <v>209</v>
      </c>
      <c r="F71" s="16"/>
      <c r="G71" s="16"/>
      <c r="H71" s="16"/>
      <c r="I71" s="16"/>
      <c r="J71" s="16"/>
      <c r="K71" s="16"/>
      <c r="L71" s="16"/>
      <c r="M71" s="16"/>
      <c r="N71" s="16"/>
      <c r="O71" s="16"/>
      <c r="P71" s="16"/>
      <c r="Q71" s="16"/>
      <c r="R71" s="13"/>
      <c r="S71" s="13"/>
      <c r="T71" s="13"/>
      <c r="U71" s="13">
        <v>0</v>
      </c>
      <c r="V71" s="13">
        <v>4</v>
      </c>
      <c r="W71" s="13">
        <v>7</v>
      </c>
      <c r="X71" s="13"/>
      <c r="Y71" s="13"/>
      <c r="Z71" s="13"/>
      <c r="AA71" s="13"/>
      <c r="AB71" s="13"/>
      <c r="AC71" s="13"/>
      <c r="AD71" s="54">
        <f>F71+I71+L71+O71+R71+U71+X71+AA71</f>
        <v>0</v>
      </c>
      <c r="AE71" s="54">
        <f>G71+J71+M71+P71+S71+V71+Y71+AB71</f>
        <v>4</v>
      </c>
      <c r="AF71" s="54">
        <v>15</v>
      </c>
      <c r="AG71" s="54">
        <f>AD71*AF71</f>
        <v>0</v>
      </c>
      <c r="AH71" s="54">
        <f>AE71*AF71</f>
        <v>60</v>
      </c>
      <c r="AI71" s="54">
        <f>SUM(AG71:AH71)</f>
        <v>60</v>
      </c>
      <c r="AJ71" s="54">
        <f>AC71+Z71+W71+T71+Q71+N71+K71+H71</f>
        <v>7</v>
      </c>
      <c r="AK71" s="54" t="s">
        <v>20</v>
      </c>
      <c r="AL71" s="280"/>
      <c r="AM71" s="32"/>
      <c r="AN71" s="166"/>
    </row>
    <row r="72" spans="1:40" s="15" customFormat="1" ht="12.75">
      <c r="A72" s="180" t="s">
        <v>61</v>
      </c>
      <c r="B72" s="50" t="s">
        <v>96</v>
      </c>
      <c r="C72" s="50">
        <v>7</v>
      </c>
      <c r="D72" s="58" t="s">
        <v>300</v>
      </c>
      <c r="E72" s="51" t="s">
        <v>210</v>
      </c>
      <c r="F72" s="16"/>
      <c r="G72" s="16"/>
      <c r="H72" s="16"/>
      <c r="I72" s="16"/>
      <c r="J72" s="16"/>
      <c r="K72" s="16"/>
      <c r="L72" s="16"/>
      <c r="M72" s="16"/>
      <c r="N72" s="16"/>
      <c r="O72" s="16"/>
      <c r="P72" s="16"/>
      <c r="Q72" s="16"/>
      <c r="R72" s="13"/>
      <c r="S72" s="13"/>
      <c r="T72" s="13"/>
      <c r="U72" s="13"/>
      <c r="V72" s="13"/>
      <c r="W72" s="13"/>
      <c r="X72" s="13">
        <v>0</v>
      </c>
      <c r="Y72" s="13">
        <v>4</v>
      </c>
      <c r="Z72" s="13">
        <v>6</v>
      </c>
      <c r="AA72" s="13"/>
      <c r="AB72" s="13"/>
      <c r="AC72" s="13"/>
      <c r="AD72" s="25">
        <f>F72+I72+L72+O72+R72+U72+X72+AA72</f>
        <v>0</v>
      </c>
      <c r="AE72" s="25">
        <f>G72+J72+M72+P72+S72+V72+Y72+AB72</f>
        <v>4</v>
      </c>
      <c r="AF72" s="25">
        <v>15</v>
      </c>
      <c r="AG72" s="25">
        <f>AD72*AF72</f>
        <v>0</v>
      </c>
      <c r="AH72" s="25">
        <f>AE72*AF72</f>
        <v>60</v>
      </c>
      <c r="AI72" s="25">
        <f>SUM(AG72:AH72)</f>
        <v>60</v>
      </c>
      <c r="AJ72" s="25">
        <f>AC72+Z72+W72+T72+Q72+N72+K72+H72</f>
        <v>6</v>
      </c>
      <c r="AK72" s="25" t="s">
        <v>20</v>
      </c>
      <c r="AL72" s="280"/>
      <c r="AM72" s="17" t="s">
        <v>299</v>
      </c>
      <c r="AN72" s="170" t="s">
        <v>209</v>
      </c>
    </row>
    <row r="73" spans="1:40" s="15" customFormat="1" ht="12.75">
      <c r="A73" s="181" t="s">
        <v>61</v>
      </c>
      <c r="B73" s="39"/>
      <c r="C73" s="39"/>
      <c r="D73" s="39"/>
      <c r="E73" s="41" t="s">
        <v>66</v>
      </c>
      <c r="F73" s="47">
        <f aca="true" t="shared" si="38" ref="F73:AE73">SUM(F71:F72)</f>
        <v>0</v>
      </c>
      <c r="G73" s="47">
        <f t="shared" si="38"/>
        <v>0</v>
      </c>
      <c r="H73" s="47">
        <f t="shared" si="38"/>
        <v>0</v>
      </c>
      <c r="I73" s="47">
        <f t="shared" si="38"/>
        <v>0</v>
      </c>
      <c r="J73" s="47">
        <f t="shared" si="38"/>
        <v>0</v>
      </c>
      <c r="K73" s="47">
        <f t="shared" si="38"/>
        <v>0</v>
      </c>
      <c r="L73" s="47">
        <f t="shared" si="38"/>
        <v>0</v>
      </c>
      <c r="M73" s="47">
        <f t="shared" si="38"/>
        <v>0</v>
      </c>
      <c r="N73" s="47">
        <f t="shared" si="38"/>
        <v>0</v>
      </c>
      <c r="O73" s="47">
        <f t="shared" si="38"/>
        <v>0</v>
      </c>
      <c r="P73" s="47">
        <f t="shared" si="38"/>
        <v>0</v>
      </c>
      <c r="Q73" s="47">
        <f t="shared" si="38"/>
        <v>0</v>
      </c>
      <c r="R73" s="47">
        <f t="shared" si="38"/>
        <v>0</v>
      </c>
      <c r="S73" s="47">
        <f t="shared" si="38"/>
        <v>0</v>
      </c>
      <c r="T73" s="47">
        <f t="shared" si="38"/>
        <v>0</v>
      </c>
      <c r="U73" s="47">
        <f t="shared" si="38"/>
        <v>0</v>
      </c>
      <c r="V73" s="47">
        <f t="shared" si="38"/>
        <v>4</v>
      </c>
      <c r="W73" s="47">
        <f t="shared" si="38"/>
        <v>7</v>
      </c>
      <c r="X73" s="47">
        <f t="shared" si="38"/>
        <v>0</v>
      </c>
      <c r="Y73" s="47">
        <f t="shared" si="38"/>
        <v>4</v>
      </c>
      <c r="Z73" s="47">
        <f t="shared" si="38"/>
        <v>6</v>
      </c>
      <c r="AA73" s="47">
        <f t="shared" si="38"/>
        <v>0</v>
      </c>
      <c r="AB73" s="47">
        <f t="shared" si="38"/>
        <v>0</v>
      </c>
      <c r="AC73" s="47">
        <f t="shared" si="38"/>
        <v>0</v>
      </c>
      <c r="AD73" s="47">
        <f t="shared" si="38"/>
        <v>0</v>
      </c>
      <c r="AE73" s="47">
        <f t="shared" si="38"/>
        <v>8</v>
      </c>
      <c r="AF73" s="47" t="s">
        <v>68</v>
      </c>
      <c r="AG73" s="47">
        <f>SUM(AG71:AG72)</f>
        <v>0</v>
      </c>
      <c r="AH73" s="47">
        <f>SUM(AH71:AH72)</f>
        <v>120</v>
      </c>
      <c r="AI73" s="47">
        <f>SUM(AI71:AI72)</f>
        <v>120</v>
      </c>
      <c r="AJ73" s="47">
        <f>SUM(AJ71:AJ72)</f>
        <v>13</v>
      </c>
      <c r="AK73" s="47"/>
      <c r="AL73" s="280"/>
      <c r="AM73" s="60"/>
      <c r="AN73" s="167"/>
    </row>
    <row r="74" spans="1:40" s="15" customFormat="1" ht="12.75">
      <c r="A74" s="182" t="s">
        <v>61</v>
      </c>
      <c r="B74" s="52" t="s">
        <v>95</v>
      </c>
      <c r="C74" s="52">
        <v>6</v>
      </c>
      <c r="D74" s="56" t="s">
        <v>301</v>
      </c>
      <c r="E74" s="57" t="s">
        <v>16</v>
      </c>
      <c r="F74" s="16"/>
      <c r="G74" s="16"/>
      <c r="H74" s="16"/>
      <c r="I74" s="16"/>
      <c r="J74" s="16"/>
      <c r="K74" s="16"/>
      <c r="L74" s="16"/>
      <c r="M74" s="16"/>
      <c r="N74" s="16"/>
      <c r="O74" s="16"/>
      <c r="P74" s="16"/>
      <c r="Q74" s="16"/>
      <c r="R74" s="13"/>
      <c r="S74" s="13"/>
      <c r="T74" s="13"/>
      <c r="U74" s="13">
        <v>0</v>
      </c>
      <c r="V74" s="13">
        <v>4</v>
      </c>
      <c r="W74" s="13">
        <v>7</v>
      </c>
      <c r="X74" s="13"/>
      <c r="Y74" s="13"/>
      <c r="Z74" s="13"/>
      <c r="AA74" s="13"/>
      <c r="AB74" s="13"/>
      <c r="AC74" s="13"/>
      <c r="AD74" s="54">
        <f>F74+I74+L74+O74+R74+U74+X74+AA74</f>
        <v>0</v>
      </c>
      <c r="AE74" s="54">
        <f>G74+J74+M74+P74+S74+V74+Y74+AB74</f>
        <v>4</v>
      </c>
      <c r="AF74" s="54">
        <v>15</v>
      </c>
      <c r="AG74" s="54">
        <f>AD74*AF74</f>
        <v>0</v>
      </c>
      <c r="AH74" s="54">
        <f>AE74*AF74</f>
        <v>60</v>
      </c>
      <c r="AI74" s="54">
        <f>SUM(AG74:AH74)</f>
        <v>60</v>
      </c>
      <c r="AJ74" s="54">
        <f>AC74+Z74+W74+T74+Q74+N74+K74+H74</f>
        <v>7</v>
      </c>
      <c r="AK74" s="54" t="s">
        <v>20</v>
      </c>
      <c r="AL74" s="280"/>
      <c r="AM74" s="32"/>
      <c r="AN74" s="166"/>
    </row>
    <row r="75" spans="1:40" s="15" customFormat="1" ht="12.75">
      <c r="A75" s="180" t="s">
        <v>61</v>
      </c>
      <c r="B75" s="50" t="s">
        <v>96</v>
      </c>
      <c r="C75" s="50">
        <v>7</v>
      </c>
      <c r="D75" s="58" t="s">
        <v>302</v>
      </c>
      <c r="E75" s="51" t="s">
        <v>211</v>
      </c>
      <c r="F75" s="16"/>
      <c r="G75" s="16"/>
      <c r="H75" s="16"/>
      <c r="I75" s="16"/>
      <c r="J75" s="16"/>
      <c r="K75" s="16"/>
      <c r="L75" s="16"/>
      <c r="M75" s="16"/>
      <c r="N75" s="16"/>
      <c r="O75" s="16"/>
      <c r="P75" s="16"/>
      <c r="Q75" s="16"/>
      <c r="R75" s="13"/>
      <c r="S75" s="13"/>
      <c r="T75" s="13"/>
      <c r="U75" s="13"/>
      <c r="V75" s="13"/>
      <c r="W75" s="13"/>
      <c r="X75" s="13">
        <v>0</v>
      </c>
      <c r="Y75" s="13">
        <v>4</v>
      </c>
      <c r="Z75" s="13">
        <v>6</v>
      </c>
      <c r="AA75" s="13"/>
      <c r="AB75" s="13"/>
      <c r="AC75" s="13"/>
      <c r="AD75" s="25">
        <f>F75+I75+L75+O75+R75+U75+X75+AA75</f>
        <v>0</v>
      </c>
      <c r="AE75" s="25">
        <f>G75+J75+M75+P75+S75+V75+Y75+AB75</f>
        <v>4</v>
      </c>
      <c r="AF75" s="25">
        <v>15</v>
      </c>
      <c r="AG75" s="25">
        <f>AD75*AF75</f>
        <v>0</v>
      </c>
      <c r="AH75" s="25">
        <f>AE75*AF75</f>
        <v>60</v>
      </c>
      <c r="AI75" s="25">
        <f>SUM(AG75:AH75)</f>
        <v>60</v>
      </c>
      <c r="AJ75" s="25">
        <f>AC75+Z75+W75+T75+Q75+N75+K75+H75</f>
        <v>6</v>
      </c>
      <c r="AK75" s="25" t="s">
        <v>20</v>
      </c>
      <c r="AL75" s="280"/>
      <c r="AM75" s="17" t="s">
        <v>301</v>
      </c>
      <c r="AN75" s="170" t="s">
        <v>16</v>
      </c>
    </row>
    <row r="76" spans="1:40" s="15" customFormat="1" ht="12.75">
      <c r="A76" s="181" t="s">
        <v>61</v>
      </c>
      <c r="B76" s="39"/>
      <c r="C76" s="39"/>
      <c r="D76" s="39"/>
      <c r="E76" s="41" t="s">
        <v>242</v>
      </c>
      <c r="F76" s="47">
        <f aca="true" t="shared" si="39" ref="F76:AE76">SUM(F74:F75)</f>
        <v>0</v>
      </c>
      <c r="G76" s="47">
        <f t="shared" si="39"/>
        <v>0</v>
      </c>
      <c r="H76" s="47">
        <f t="shared" si="39"/>
        <v>0</v>
      </c>
      <c r="I76" s="47">
        <f t="shared" si="39"/>
        <v>0</v>
      </c>
      <c r="J76" s="47">
        <f t="shared" si="39"/>
        <v>0</v>
      </c>
      <c r="K76" s="47">
        <f t="shared" si="39"/>
        <v>0</v>
      </c>
      <c r="L76" s="47">
        <f t="shared" si="39"/>
        <v>0</v>
      </c>
      <c r="M76" s="47">
        <f t="shared" si="39"/>
        <v>0</v>
      </c>
      <c r="N76" s="47">
        <f t="shared" si="39"/>
        <v>0</v>
      </c>
      <c r="O76" s="47">
        <f t="shared" si="39"/>
        <v>0</v>
      </c>
      <c r="P76" s="47">
        <f t="shared" si="39"/>
        <v>0</v>
      </c>
      <c r="Q76" s="47">
        <f t="shared" si="39"/>
        <v>0</v>
      </c>
      <c r="R76" s="47">
        <f t="shared" si="39"/>
        <v>0</v>
      </c>
      <c r="S76" s="47">
        <f t="shared" si="39"/>
        <v>0</v>
      </c>
      <c r="T76" s="47">
        <f t="shared" si="39"/>
        <v>0</v>
      </c>
      <c r="U76" s="47">
        <f t="shared" si="39"/>
        <v>0</v>
      </c>
      <c r="V76" s="47">
        <f t="shared" si="39"/>
        <v>4</v>
      </c>
      <c r="W76" s="47">
        <f t="shared" si="39"/>
        <v>7</v>
      </c>
      <c r="X76" s="47">
        <f t="shared" si="39"/>
        <v>0</v>
      </c>
      <c r="Y76" s="47">
        <f t="shared" si="39"/>
        <v>4</v>
      </c>
      <c r="Z76" s="47">
        <f t="shared" si="39"/>
        <v>6</v>
      </c>
      <c r="AA76" s="47">
        <f t="shared" si="39"/>
        <v>0</v>
      </c>
      <c r="AB76" s="47">
        <f t="shared" si="39"/>
        <v>0</v>
      </c>
      <c r="AC76" s="47">
        <f t="shared" si="39"/>
        <v>0</v>
      </c>
      <c r="AD76" s="47">
        <f t="shared" si="39"/>
        <v>0</v>
      </c>
      <c r="AE76" s="47">
        <f t="shared" si="39"/>
        <v>8</v>
      </c>
      <c r="AF76" s="47" t="s">
        <v>68</v>
      </c>
      <c r="AG76" s="47">
        <f>SUM(AG74:AG75)</f>
        <v>0</v>
      </c>
      <c r="AH76" s="47">
        <f>SUM(AH74:AH75)</f>
        <v>120</v>
      </c>
      <c r="AI76" s="47">
        <f>SUM(AI74:AI75)</f>
        <v>120</v>
      </c>
      <c r="AJ76" s="47">
        <f>SUM(AJ74:AJ75)</f>
        <v>13</v>
      </c>
      <c r="AK76" s="47"/>
      <c r="AL76" s="280"/>
      <c r="AM76" s="60"/>
      <c r="AN76" s="167"/>
    </row>
    <row r="77" spans="1:40" s="15" customFormat="1" ht="12.75">
      <c r="A77" s="182" t="s">
        <v>61</v>
      </c>
      <c r="B77" s="52" t="s">
        <v>95</v>
      </c>
      <c r="C77" s="52">
        <v>6</v>
      </c>
      <c r="D77" s="56" t="s">
        <v>303</v>
      </c>
      <c r="E77" s="57" t="s">
        <v>246</v>
      </c>
      <c r="F77" s="16"/>
      <c r="G77" s="16"/>
      <c r="H77" s="16"/>
      <c r="I77" s="16"/>
      <c r="J77" s="16"/>
      <c r="K77" s="16"/>
      <c r="L77" s="16"/>
      <c r="M77" s="16"/>
      <c r="N77" s="16"/>
      <c r="O77" s="16"/>
      <c r="P77" s="16"/>
      <c r="Q77" s="16"/>
      <c r="R77" s="13"/>
      <c r="S77" s="13"/>
      <c r="T77" s="13"/>
      <c r="U77" s="13">
        <v>0</v>
      </c>
      <c r="V77" s="13">
        <v>4</v>
      </c>
      <c r="W77" s="13">
        <v>7</v>
      </c>
      <c r="X77" s="13"/>
      <c r="Y77" s="13"/>
      <c r="Z77" s="13"/>
      <c r="AA77" s="13"/>
      <c r="AB77" s="13"/>
      <c r="AC77" s="13"/>
      <c r="AD77" s="54">
        <f>F77+I77+L77+O77+R77+U77+X77+AA77</f>
        <v>0</v>
      </c>
      <c r="AE77" s="54">
        <f>G77+J77+M77+P77+S77+V77+Y77+AB77</f>
        <v>4</v>
      </c>
      <c r="AF77" s="54">
        <v>15</v>
      </c>
      <c r="AG77" s="54">
        <f>AD77*AF77</f>
        <v>0</v>
      </c>
      <c r="AH77" s="54">
        <f>AE77*AF77</f>
        <v>60</v>
      </c>
      <c r="AI77" s="54">
        <f>SUM(AG77:AH77)</f>
        <v>60</v>
      </c>
      <c r="AJ77" s="54">
        <f>AC77+Z77+W77+T77+Q77+N77+K77+H77</f>
        <v>7</v>
      </c>
      <c r="AK77" s="54" t="s">
        <v>20</v>
      </c>
      <c r="AL77" s="280"/>
      <c r="AM77" s="32"/>
      <c r="AN77" s="166"/>
    </row>
    <row r="78" spans="1:40" s="15" customFormat="1" ht="12.75">
      <c r="A78" s="180" t="s">
        <v>61</v>
      </c>
      <c r="B78" s="50" t="s">
        <v>96</v>
      </c>
      <c r="C78" s="50">
        <v>7</v>
      </c>
      <c r="D78" s="58" t="s">
        <v>304</v>
      </c>
      <c r="E78" s="51" t="s">
        <v>212</v>
      </c>
      <c r="F78" s="16"/>
      <c r="G78" s="16"/>
      <c r="H78" s="16"/>
      <c r="I78" s="16"/>
      <c r="J78" s="16"/>
      <c r="K78" s="16"/>
      <c r="L78" s="16"/>
      <c r="M78" s="16"/>
      <c r="N78" s="16"/>
      <c r="O78" s="16"/>
      <c r="P78" s="16"/>
      <c r="Q78" s="16"/>
      <c r="R78" s="13"/>
      <c r="S78" s="13"/>
      <c r="T78" s="13"/>
      <c r="U78" s="13"/>
      <c r="V78" s="13"/>
      <c r="W78" s="13"/>
      <c r="X78" s="13">
        <v>0</v>
      </c>
      <c r="Y78" s="13">
        <v>4</v>
      </c>
      <c r="Z78" s="13">
        <v>6</v>
      </c>
      <c r="AA78" s="13"/>
      <c r="AB78" s="13"/>
      <c r="AC78" s="13"/>
      <c r="AD78" s="25">
        <f>F78+I78+L78+O78+R78+U78+X78+AA78</f>
        <v>0</v>
      </c>
      <c r="AE78" s="25">
        <f>G78+J78+M78+P78+S78+V78+Y78+AB78</f>
        <v>4</v>
      </c>
      <c r="AF78" s="25">
        <v>15</v>
      </c>
      <c r="AG78" s="25">
        <f>AD78*AF78</f>
        <v>0</v>
      </c>
      <c r="AH78" s="25">
        <f>AE78*AF78</f>
        <v>60</v>
      </c>
      <c r="AI78" s="25">
        <f>SUM(AG78:AH78)</f>
        <v>60</v>
      </c>
      <c r="AJ78" s="25">
        <f>AC78+Z78+W78+T78+Q78+N78+K78+H78</f>
        <v>6</v>
      </c>
      <c r="AK78" s="25" t="s">
        <v>20</v>
      </c>
      <c r="AL78" s="280"/>
      <c r="AM78" s="17" t="s">
        <v>303</v>
      </c>
      <c r="AN78" s="170" t="s">
        <v>246</v>
      </c>
    </row>
    <row r="79" spans="1:40" s="15" customFormat="1" ht="12.75">
      <c r="A79" s="181" t="s">
        <v>61</v>
      </c>
      <c r="B79" s="39"/>
      <c r="C79" s="39"/>
      <c r="D79" s="39"/>
      <c r="E79" s="41" t="s">
        <v>78</v>
      </c>
      <c r="F79" s="47">
        <f aca="true" t="shared" si="40" ref="F79:AE79">SUM(F77:F78)</f>
        <v>0</v>
      </c>
      <c r="G79" s="47">
        <f t="shared" si="40"/>
        <v>0</v>
      </c>
      <c r="H79" s="47">
        <f t="shared" si="40"/>
        <v>0</v>
      </c>
      <c r="I79" s="47">
        <f t="shared" si="40"/>
        <v>0</v>
      </c>
      <c r="J79" s="47">
        <f t="shared" si="40"/>
        <v>0</v>
      </c>
      <c r="K79" s="47">
        <f t="shared" si="40"/>
        <v>0</v>
      </c>
      <c r="L79" s="47">
        <f t="shared" si="40"/>
        <v>0</v>
      </c>
      <c r="M79" s="47">
        <f t="shared" si="40"/>
        <v>0</v>
      </c>
      <c r="N79" s="47">
        <f t="shared" si="40"/>
        <v>0</v>
      </c>
      <c r="O79" s="47">
        <f t="shared" si="40"/>
        <v>0</v>
      </c>
      <c r="P79" s="47">
        <f t="shared" si="40"/>
        <v>0</v>
      </c>
      <c r="Q79" s="47">
        <f t="shared" si="40"/>
        <v>0</v>
      </c>
      <c r="R79" s="47">
        <f t="shared" si="40"/>
        <v>0</v>
      </c>
      <c r="S79" s="47">
        <f t="shared" si="40"/>
        <v>0</v>
      </c>
      <c r="T79" s="47">
        <f t="shared" si="40"/>
        <v>0</v>
      </c>
      <c r="U79" s="47">
        <f t="shared" si="40"/>
        <v>0</v>
      </c>
      <c r="V79" s="47">
        <f t="shared" si="40"/>
        <v>4</v>
      </c>
      <c r="W79" s="47">
        <f t="shared" si="40"/>
        <v>7</v>
      </c>
      <c r="X79" s="47">
        <f t="shared" si="40"/>
        <v>0</v>
      </c>
      <c r="Y79" s="47">
        <f t="shared" si="40"/>
        <v>4</v>
      </c>
      <c r="Z79" s="47">
        <f t="shared" si="40"/>
        <v>6</v>
      </c>
      <c r="AA79" s="47">
        <f t="shared" si="40"/>
        <v>0</v>
      </c>
      <c r="AB79" s="47">
        <f t="shared" si="40"/>
        <v>0</v>
      </c>
      <c r="AC79" s="47">
        <f t="shared" si="40"/>
        <v>0</v>
      </c>
      <c r="AD79" s="47">
        <f t="shared" si="40"/>
        <v>0</v>
      </c>
      <c r="AE79" s="47">
        <f t="shared" si="40"/>
        <v>8</v>
      </c>
      <c r="AF79" s="47" t="s">
        <v>68</v>
      </c>
      <c r="AG79" s="47">
        <f>SUM(AG77:AG78)</f>
        <v>0</v>
      </c>
      <c r="AH79" s="47">
        <f>SUM(AH77:AH78)</f>
        <v>120</v>
      </c>
      <c r="AI79" s="47">
        <f>SUM(AI77:AI78)</f>
        <v>120</v>
      </c>
      <c r="AJ79" s="47">
        <f>SUM(AJ77:AJ78)</f>
        <v>13</v>
      </c>
      <c r="AK79" s="47"/>
      <c r="AL79" s="280"/>
      <c r="AM79" s="60"/>
      <c r="AN79" s="167"/>
    </row>
    <row r="80" spans="1:40" s="15" customFormat="1" ht="12.75">
      <c r="A80" s="182" t="s">
        <v>61</v>
      </c>
      <c r="B80" s="52" t="s">
        <v>95</v>
      </c>
      <c r="C80" s="52">
        <v>6</v>
      </c>
      <c r="D80" s="56" t="s">
        <v>305</v>
      </c>
      <c r="E80" s="57" t="s">
        <v>213</v>
      </c>
      <c r="F80" s="16"/>
      <c r="G80" s="16"/>
      <c r="H80" s="16"/>
      <c r="I80" s="16"/>
      <c r="J80" s="16"/>
      <c r="K80" s="16"/>
      <c r="L80" s="16"/>
      <c r="M80" s="16"/>
      <c r="N80" s="16"/>
      <c r="O80" s="16"/>
      <c r="P80" s="16"/>
      <c r="Q80" s="16"/>
      <c r="R80" s="13"/>
      <c r="S80" s="13"/>
      <c r="T80" s="13"/>
      <c r="U80" s="13">
        <v>0</v>
      </c>
      <c r="V80" s="13">
        <v>4</v>
      </c>
      <c r="W80" s="13">
        <v>7</v>
      </c>
      <c r="X80" s="13"/>
      <c r="Y80" s="13"/>
      <c r="Z80" s="13"/>
      <c r="AA80" s="13"/>
      <c r="AB80" s="13"/>
      <c r="AC80" s="13"/>
      <c r="AD80" s="54">
        <f>F80+I80+L80+O80+R80+U80+X80+AA80</f>
        <v>0</v>
      </c>
      <c r="AE80" s="54">
        <f>G80+J80+M80+P80+S80+V80+Y80+AB80</f>
        <v>4</v>
      </c>
      <c r="AF80" s="54">
        <v>15</v>
      </c>
      <c r="AG80" s="54">
        <f>AD80*AF80</f>
        <v>0</v>
      </c>
      <c r="AH80" s="54">
        <f>AE80*AF80</f>
        <v>60</v>
      </c>
      <c r="AI80" s="54">
        <f>SUM(AG80:AH80)</f>
        <v>60</v>
      </c>
      <c r="AJ80" s="54">
        <f>AC80+Z80+W80+T80+Q80+N80+K80+H80</f>
        <v>7</v>
      </c>
      <c r="AK80" s="54" t="s">
        <v>20</v>
      </c>
      <c r="AL80" s="280"/>
      <c r="AM80" s="32"/>
      <c r="AN80" s="166"/>
    </row>
    <row r="81" spans="1:40" s="15" customFormat="1" ht="12.75">
      <c r="A81" s="180" t="s">
        <v>61</v>
      </c>
      <c r="B81" s="50" t="s">
        <v>96</v>
      </c>
      <c r="C81" s="50">
        <v>7</v>
      </c>
      <c r="D81" s="58" t="s">
        <v>306</v>
      </c>
      <c r="E81" s="51" t="s">
        <v>421</v>
      </c>
      <c r="F81" s="16"/>
      <c r="G81" s="16"/>
      <c r="H81" s="16"/>
      <c r="I81" s="16"/>
      <c r="J81" s="16"/>
      <c r="K81" s="16"/>
      <c r="L81" s="16"/>
      <c r="M81" s="16"/>
      <c r="N81" s="16"/>
      <c r="O81" s="16"/>
      <c r="P81" s="16"/>
      <c r="Q81" s="16"/>
      <c r="R81" s="13"/>
      <c r="S81" s="13"/>
      <c r="T81" s="13"/>
      <c r="U81" s="13"/>
      <c r="V81" s="13"/>
      <c r="W81" s="13"/>
      <c r="X81" s="13">
        <v>0</v>
      </c>
      <c r="Y81" s="13">
        <v>4</v>
      </c>
      <c r="Z81" s="13">
        <v>6</v>
      </c>
      <c r="AA81" s="13"/>
      <c r="AB81" s="13"/>
      <c r="AC81" s="13"/>
      <c r="AD81" s="25">
        <f>F81+I81+L81+O81+R81+U81+X81+AA81</f>
        <v>0</v>
      </c>
      <c r="AE81" s="25">
        <f>G81+J81+M81+P81+S81+V81+Y81+AB81</f>
        <v>4</v>
      </c>
      <c r="AF81" s="25">
        <v>15</v>
      </c>
      <c r="AG81" s="25">
        <f>AD81*AF81</f>
        <v>0</v>
      </c>
      <c r="AH81" s="25">
        <f>AE81*AF81</f>
        <v>60</v>
      </c>
      <c r="AI81" s="25">
        <f>SUM(AG81:AH81)</f>
        <v>60</v>
      </c>
      <c r="AJ81" s="25">
        <f>AC81+Z81+W81+T81+Q81+N81+K81+H81</f>
        <v>6</v>
      </c>
      <c r="AK81" s="25" t="s">
        <v>20</v>
      </c>
      <c r="AL81" s="280"/>
      <c r="AM81" s="17" t="s">
        <v>305</v>
      </c>
      <c r="AN81" s="170" t="s">
        <v>213</v>
      </c>
    </row>
    <row r="82" spans="1:40" s="15" customFormat="1" ht="12.75">
      <c r="A82" s="181" t="s">
        <v>61</v>
      </c>
      <c r="B82" s="39"/>
      <c r="C82" s="39"/>
      <c r="D82" s="39"/>
      <c r="E82" s="41" t="s">
        <v>58</v>
      </c>
      <c r="F82" s="47">
        <f aca="true" t="shared" si="41" ref="F82:AE82">SUM(F80:F81)</f>
        <v>0</v>
      </c>
      <c r="G82" s="47">
        <f t="shared" si="41"/>
        <v>0</v>
      </c>
      <c r="H82" s="47">
        <f t="shared" si="41"/>
        <v>0</v>
      </c>
      <c r="I82" s="47">
        <f t="shared" si="41"/>
        <v>0</v>
      </c>
      <c r="J82" s="47">
        <f t="shared" si="41"/>
        <v>0</v>
      </c>
      <c r="K82" s="47">
        <f t="shared" si="41"/>
        <v>0</v>
      </c>
      <c r="L82" s="47">
        <f t="shared" si="41"/>
        <v>0</v>
      </c>
      <c r="M82" s="47">
        <f t="shared" si="41"/>
        <v>0</v>
      </c>
      <c r="N82" s="47">
        <f t="shared" si="41"/>
        <v>0</v>
      </c>
      <c r="O82" s="47">
        <f t="shared" si="41"/>
        <v>0</v>
      </c>
      <c r="P82" s="47">
        <f t="shared" si="41"/>
        <v>0</v>
      </c>
      <c r="Q82" s="47">
        <f t="shared" si="41"/>
        <v>0</v>
      </c>
      <c r="R82" s="47">
        <f t="shared" si="41"/>
        <v>0</v>
      </c>
      <c r="S82" s="47">
        <f t="shared" si="41"/>
        <v>0</v>
      </c>
      <c r="T82" s="47">
        <f t="shared" si="41"/>
        <v>0</v>
      </c>
      <c r="U82" s="47">
        <f t="shared" si="41"/>
        <v>0</v>
      </c>
      <c r="V82" s="47">
        <f t="shared" si="41"/>
        <v>4</v>
      </c>
      <c r="W82" s="47">
        <f t="shared" si="41"/>
        <v>7</v>
      </c>
      <c r="X82" s="47">
        <f t="shared" si="41"/>
        <v>0</v>
      </c>
      <c r="Y82" s="47">
        <f t="shared" si="41"/>
        <v>4</v>
      </c>
      <c r="Z82" s="47">
        <f t="shared" si="41"/>
        <v>6</v>
      </c>
      <c r="AA82" s="47">
        <f t="shared" si="41"/>
        <v>0</v>
      </c>
      <c r="AB82" s="47">
        <f t="shared" si="41"/>
        <v>0</v>
      </c>
      <c r="AC82" s="47">
        <f t="shared" si="41"/>
        <v>0</v>
      </c>
      <c r="AD82" s="47">
        <f t="shared" si="41"/>
        <v>0</v>
      </c>
      <c r="AE82" s="47">
        <f t="shared" si="41"/>
        <v>8</v>
      </c>
      <c r="AF82" s="47" t="s">
        <v>68</v>
      </c>
      <c r="AG82" s="47">
        <f>SUM(AG80:AG81)</f>
        <v>0</v>
      </c>
      <c r="AH82" s="47">
        <f>SUM(AH80:AH81)</f>
        <v>120</v>
      </c>
      <c r="AI82" s="47">
        <f>SUM(AI80:AI81)</f>
        <v>120</v>
      </c>
      <c r="AJ82" s="47">
        <f>SUM(AJ80:AJ81)</f>
        <v>13</v>
      </c>
      <c r="AK82" s="47"/>
      <c r="AL82" s="280"/>
      <c r="AM82" s="60"/>
      <c r="AN82" s="167"/>
    </row>
    <row r="83" spans="1:40" s="15" customFormat="1" ht="12.75">
      <c r="A83" s="182" t="s">
        <v>61</v>
      </c>
      <c r="B83" s="52" t="s">
        <v>95</v>
      </c>
      <c r="C83" s="52">
        <v>6</v>
      </c>
      <c r="D83" s="56" t="s">
        <v>307</v>
      </c>
      <c r="E83" s="57" t="s">
        <v>188</v>
      </c>
      <c r="F83" s="16"/>
      <c r="G83" s="16"/>
      <c r="H83" s="16"/>
      <c r="I83" s="16"/>
      <c r="J83" s="16"/>
      <c r="K83" s="16"/>
      <c r="L83" s="16"/>
      <c r="M83" s="16"/>
      <c r="N83" s="16"/>
      <c r="O83" s="16"/>
      <c r="P83" s="16"/>
      <c r="Q83" s="16"/>
      <c r="R83" s="13"/>
      <c r="S83" s="13"/>
      <c r="T83" s="13"/>
      <c r="U83" s="13">
        <v>0</v>
      </c>
      <c r="V83" s="13">
        <v>4</v>
      </c>
      <c r="W83" s="13">
        <v>7</v>
      </c>
      <c r="X83" s="13"/>
      <c r="Y83" s="13"/>
      <c r="Z83" s="13"/>
      <c r="AA83" s="13"/>
      <c r="AB83" s="13"/>
      <c r="AC83" s="13"/>
      <c r="AD83" s="54">
        <f>F83+I83+L83+O83+R83+U83+X83+AA83</f>
        <v>0</v>
      </c>
      <c r="AE83" s="54">
        <f>G83+J83+M83+P83+S83+V83+Y83+AB83</f>
        <v>4</v>
      </c>
      <c r="AF83" s="54">
        <v>15</v>
      </c>
      <c r="AG83" s="54">
        <f>AD83*AF83</f>
        <v>0</v>
      </c>
      <c r="AH83" s="54">
        <f>AE83*AF83</f>
        <v>60</v>
      </c>
      <c r="AI83" s="54">
        <f>SUM(AG83:AH83)</f>
        <v>60</v>
      </c>
      <c r="AJ83" s="54">
        <f>AC83+Z83+W83+T83+Q83+N83+K83+H83</f>
        <v>7</v>
      </c>
      <c r="AK83" s="54" t="s">
        <v>20</v>
      </c>
      <c r="AL83" s="280"/>
      <c r="AM83" s="32"/>
      <c r="AN83" s="166"/>
    </row>
    <row r="84" spans="1:40" s="15" customFormat="1" ht="12.75">
      <c r="A84" s="180" t="s">
        <v>61</v>
      </c>
      <c r="B84" s="50" t="s">
        <v>96</v>
      </c>
      <c r="C84" s="50">
        <v>7</v>
      </c>
      <c r="D84" s="58" t="s">
        <v>308</v>
      </c>
      <c r="E84" s="51" t="s">
        <v>189</v>
      </c>
      <c r="F84" s="16"/>
      <c r="G84" s="16"/>
      <c r="H84" s="16"/>
      <c r="I84" s="16"/>
      <c r="J84" s="16"/>
      <c r="K84" s="16"/>
      <c r="L84" s="16"/>
      <c r="M84" s="16"/>
      <c r="N84" s="16"/>
      <c r="O84" s="16"/>
      <c r="P84" s="16"/>
      <c r="Q84" s="16"/>
      <c r="R84" s="13"/>
      <c r="S84" s="13"/>
      <c r="T84" s="13"/>
      <c r="U84" s="13"/>
      <c r="V84" s="13"/>
      <c r="W84" s="13"/>
      <c r="X84" s="13">
        <v>0</v>
      </c>
      <c r="Y84" s="13">
        <v>4</v>
      </c>
      <c r="Z84" s="13">
        <v>6</v>
      </c>
      <c r="AA84" s="13"/>
      <c r="AB84" s="13"/>
      <c r="AC84" s="13"/>
      <c r="AD84" s="25">
        <f>F84+I84+L84+O84+R84+U84+X84+AA84</f>
        <v>0</v>
      </c>
      <c r="AE84" s="25">
        <f>G84+J84+M84+P84+S84+V84+Y84+AB84</f>
        <v>4</v>
      </c>
      <c r="AF84" s="25">
        <v>15</v>
      </c>
      <c r="AG84" s="25">
        <f>AD84*AF84</f>
        <v>0</v>
      </c>
      <c r="AH84" s="25">
        <f>AE84*AF84</f>
        <v>60</v>
      </c>
      <c r="AI84" s="25">
        <f>SUM(AG84:AH84)</f>
        <v>60</v>
      </c>
      <c r="AJ84" s="25">
        <f>AC84+Z84+W84+T84+Q84+N84+K84+H84</f>
        <v>6</v>
      </c>
      <c r="AK84" s="25" t="s">
        <v>20</v>
      </c>
      <c r="AL84" s="280"/>
      <c r="AM84" s="17" t="s">
        <v>307</v>
      </c>
      <c r="AN84" s="166" t="s">
        <v>188</v>
      </c>
    </row>
    <row r="85" spans="1:40" s="15" customFormat="1" ht="12.75">
      <c r="A85" s="181" t="s">
        <v>61</v>
      </c>
      <c r="B85" s="39"/>
      <c r="C85" s="39"/>
      <c r="D85" s="39"/>
      <c r="E85" s="41" t="s">
        <v>190</v>
      </c>
      <c r="F85" s="61">
        <f aca="true" t="shared" si="42" ref="F85:AE85">SUM(F83:F84)</f>
        <v>0</v>
      </c>
      <c r="G85" s="61">
        <f t="shared" si="42"/>
        <v>0</v>
      </c>
      <c r="H85" s="61">
        <f t="shared" si="42"/>
        <v>0</v>
      </c>
      <c r="I85" s="47">
        <f t="shared" si="42"/>
        <v>0</v>
      </c>
      <c r="J85" s="47">
        <f t="shared" si="42"/>
        <v>0</v>
      </c>
      <c r="K85" s="47">
        <f t="shared" si="42"/>
        <v>0</v>
      </c>
      <c r="L85" s="47">
        <f t="shared" si="42"/>
        <v>0</v>
      </c>
      <c r="M85" s="47">
        <f t="shared" si="42"/>
        <v>0</v>
      </c>
      <c r="N85" s="47">
        <f t="shared" si="42"/>
        <v>0</v>
      </c>
      <c r="O85" s="47">
        <f t="shared" si="42"/>
        <v>0</v>
      </c>
      <c r="P85" s="47">
        <f t="shared" si="42"/>
        <v>0</v>
      </c>
      <c r="Q85" s="47">
        <f t="shared" si="42"/>
        <v>0</v>
      </c>
      <c r="R85" s="47">
        <f t="shared" si="42"/>
        <v>0</v>
      </c>
      <c r="S85" s="47">
        <f t="shared" si="42"/>
        <v>0</v>
      </c>
      <c r="T85" s="47">
        <f t="shared" si="42"/>
        <v>0</v>
      </c>
      <c r="U85" s="47">
        <f t="shared" si="42"/>
        <v>0</v>
      </c>
      <c r="V85" s="47">
        <f t="shared" si="42"/>
        <v>4</v>
      </c>
      <c r="W85" s="47">
        <f t="shared" si="42"/>
        <v>7</v>
      </c>
      <c r="X85" s="47">
        <f t="shared" si="42"/>
        <v>0</v>
      </c>
      <c r="Y85" s="47">
        <f t="shared" si="42"/>
        <v>4</v>
      </c>
      <c r="Z85" s="47">
        <f t="shared" si="42"/>
        <v>6</v>
      </c>
      <c r="AA85" s="47">
        <f t="shared" si="42"/>
        <v>0</v>
      </c>
      <c r="AB85" s="47">
        <f t="shared" si="42"/>
        <v>0</v>
      </c>
      <c r="AC85" s="47">
        <f t="shared" si="42"/>
        <v>0</v>
      </c>
      <c r="AD85" s="47">
        <f t="shared" si="42"/>
        <v>0</v>
      </c>
      <c r="AE85" s="47">
        <f t="shared" si="42"/>
        <v>8</v>
      </c>
      <c r="AF85" s="47"/>
      <c r="AG85" s="47">
        <f>SUM(AG83:AG84)</f>
        <v>0</v>
      </c>
      <c r="AH85" s="47">
        <f>SUM(AH83:AH84)</f>
        <v>120</v>
      </c>
      <c r="AI85" s="47">
        <f>SUM(AI83:AI84)</f>
        <v>120</v>
      </c>
      <c r="AJ85" s="47">
        <f>SUM(AJ83:AJ84)</f>
        <v>13</v>
      </c>
      <c r="AK85" s="47"/>
      <c r="AL85" s="280"/>
      <c r="AM85" s="30"/>
      <c r="AN85" s="167"/>
    </row>
    <row r="86" spans="1:40" s="15" customFormat="1" ht="12.75">
      <c r="A86" s="182" t="s">
        <v>61</v>
      </c>
      <c r="B86" s="52" t="s">
        <v>95</v>
      </c>
      <c r="C86" s="52">
        <v>6</v>
      </c>
      <c r="D86" s="56" t="s">
        <v>309</v>
      </c>
      <c r="E86" s="57" t="s">
        <v>255</v>
      </c>
      <c r="F86" s="16"/>
      <c r="G86" s="16"/>
      <c r="H86" s="16"/>
      <c r="I86" s="16"/>
      <c r="J86" s="16"/>
      <c r="K86" s="16"/>
      <c r="L86" s="16"/>
      <c r="M86" s="16"/>
      <c r="N86" s="16"/>
      <c r="O86" s="16"/>
      <c r="P86" s="16"/>
      <c r="Q86" s="16"/>
      <c r="R86" s="13"/>
      <c r="S86" s="13"/>
      <c r="T86" s="13"/>
      <c r="U86" s="13">
        <v>0</v>
      </c>
      <c r="V86" s="13">
        <v>4</v>
      </c>
      <c r="W86" s="13">
        <v>7</v>
      </c>
      <c r="X86" s="13"/>
      <c r="Y86" s="13"/>
      <c r="Z86" s="13"/>
      <c r="AA86" s="13"/>
      <c r="AB86" s="13"/>
      <c r="AC86" s="13"/>
      <c r="AD86" s="54">
        <f>F86+I86+L86+O86+R86+U86+X86+AA86</f>
        <v>0</v>
      </c>
      <c r="AE86" s="54">
        <f>G86+J86+M86+P86+S86+V86+Y86+AB86</f>
        <v>4</v>
      </c>
      <c r="AF86" s="54">
        <v>15</v>
      </c>
      <c r="AG86" s="54">
        <f>AD86*AF86</f>
        <v>0</v>
      </c>
      <c r="AH86" s="54">
        <f>AE86*AF86</f>
        <v>60</v>
      </c>
      <c r="AI86" s="54">
        <f>SUM(AG86:AH86)</f>
        <v>60</v>
      </c>
      <c r="AJ86" s="54">
        <f>AC86+Z86+W86+T86+Q86+N86+K86+H86</f>
        <v>7</v>
      </c>
      <c r="AK86" s="54" t="s">
        <v>20</v>
      </c>
      <c r="AL86" s="280"/>
      <c r="AM86" s="32"/>
      <c r="AN86" s="166"/>
    </row>
    <row r="87" spans="1:40" s="15" customFormat="1" ht="12.75">
      <c r="A87" s="180" t="s">
        <v>61</v>
      </c>
      <c r="B87" s="50" t="s">
        <v>96</v>
      </c>
      <c r="C87" s="50">
        <v>7</v>
      </c>
      <c r="D87" s="58" t="s">
        <v>310</v>
      </c>
      <c r="E87" s="51" t="s">
        <v>256</v>
      </c>
      <c r="F87" s="16"/>
      <c r="G87" s="16"/>
      <c r="H87" s="16"/>
      <c r="I87" s="16"/>
      <c r="J87" s="16"/>
      <c r="K87" s="16"/>
      <c r="L87" s="16"/>
      <c r="M87" s="16"/>
      <c r="N87" s="16"/>
      <c r="O87" s="16"/>
      <c r="P87" s="16"/>
      <c r="Q87" s="16"/>
      <c r="R87" s="13"/>
      <c r="S87" s="13"/>
      <c r="T87" s="13"/>
      <c r="U87" s="13"/>
      <c r="V87" s="13"/>
      <c r="W87" s="13"/>
      <c r="X87" s="13">
        <v>0</v>
      </c>
      <c r="Y87" s="13">
        <v>4</v>
      </c>
      <c r="Z87" s="13">
        <v>6</v>
      </c>
      <c r="AA87" s="13"/>
      <c r="AB87" s="13"/>
      <c r="AC87" s="13"/>
      <c r="AD87" s="25">
        <f>F87+I87+L87+O87+R87+U87+X87+AA87</f>
        <v>0</v>
      </c>
      <c r="AE87" s="25">
        <f>G87+J87+M87+P87+S87+V87+Y87+AB87</f>
        <v>4</v>
      </c>
      <c r="AF87" s="25">
        <v>15</v>
      </c>
      <c r="AG87" s="25">
        <f>AD87*AF87</f>
        <v>0</v>
      </c>
      <c r="AH87" s="25">
        <f>AE87*AF87</f>
        <v>60</v>
      </c>
      <c r="AI87" s="25">
        <f>SUM(AG87:AH87)</f>
        <v>60</v>
      </c>
      <c r="AJ87" s="25">
        <f>AC87+Z87+W87+T87+Q87+N87+K87+H87</f>
        <v>6</v>
      </c>
      <c r="AK87" s="25" t="s">
        <v>20</v>
      </c>
      <c r="AL87" s="281"/>
      <c r="AM87" s="17" t="s">
        <v>309</v>
      </c>
      <c r="AN87" s="170" t="s">
        <v>255</v>
      </c>
    </row>
    <row r="88" spans="1:40" s="15" customFormat="1" ht="12.75">
      <c r="A88" s="181" t="s">
        <v>61</v>
      </c>
      <c r="B88" s="39"/>
      <c r="C88" s="39"/>
      <c r="D88" s="39"/>
      <c r="E88" s="42" t="s">
        <v>254</v>
      </c>
      <c r="F88" s="61">
        <f aca="true" t="shared" si="43" ref="F88:AE88">SUM(F86:F87)</f>
        <v>0</v>
      </c>
      <c r="G88" s="61">
        <f t="shared" si="43"/>
        <v>0</v>
      </c>
      <c r="H88" s="61">
        <f t="shared" si="43"/>
        <v>0</v>
      </c>
      <c r="I88" s="47">
        <f t="shared" si="43"/>
        <v>0</v>
      </c>
      <c r="J88" s="47">
        <f t="shared" si="43"/>
        <v>0</v>
      </c>
      <c r="K88" s="47">
        <f t="shared" si="43"/>
        <v>0</v>
      </c>
      <c r="L88" s="47">
        <f t="shared" si="43"/>
        <v>0</v>
      </c>
      <c r="M88" s="47">
        <f t="shared" si="43"/>
        <v>0</v>
      </c>
      <c r="N88" s="47">
        <f t="shared" si="43"/>
        <v>0</v>
      </c>
      <c r="O88" s="47">
        <f t="shared" si="43"/>
        <v>0</v>
      </c>
      <c r="P88" s="47">
        <f t="shared" si="43"/>
        <v>0</v>
      </c>
      <c r="Q88" s="47">
        <f t="shared" si="43"/>
        <v>0</v>
      </c>
      <c r="R88" s="47">
        <f t="shared" si="43"/>
        <v>0</v>
      </c>
      <c r="S88" s="47">
        <f t="shared" si="43"/>
        <v>0</v>
      </c>
      <c r="T88" s="47">
        <f t="shared" si="43"/>
        <v>0</v>
      </c>
      <c r="U88" s="47">
        <f t="shared" si="43"/>
        <v>0</v>
      </c>
      <c r="V88" s="47">
        <f t="shared" si="43"/>
        <v>4</v>
      </c>
      <c r="W88" s="47">
        <f t="shared" si="43"/>
        <v>7</v>
      </c>
      <c r="X88" s="47">
        <f t="shared" si="43"/>
        <v>0</v>
      </c>
      <c r="Y88" s="47">
        <f t="shared" si="43"/>
        <v>4</v>
      </c>
      <c r="Z88" s="47">
        <f t="shared" si="43"/>
        <v>6</v>
      </c>
      <c r="AA88" s="47">
        <f t="shared" si="43"/>
        <v>0</v>
      </c>
      <c r="AB88" s="47">
        <f t="shared" si="43"/>
        <v>0</v>
      </c>
      <c r="AC88" s="47">
        <f t="shared" si="43"/>
        <v>0</v>
      </c>
      <c r="AD88" s="47">
        <f t="shared" si="43"/>
        <v>0</v>
      </c>
      <c r="AE88" s="47">
        <f t="shared" si="43"/>
        <v>8</v>
      </c>
      <c r="AF88" s="47"/>
      <c r="AG88" s="47">
        <f>SUM(AG86:AG87)</f>
        <v>0</v>
      </c>
      <c r="AH88" s="47">
        <f>SUM(AH86:AH87)</f>
        <v>120</v>
      </c>
      <c r="AI88" s="47">
        <f>SUM(AI86:AI87)</f>
        <v>120</v>
      </c>
      <c r="AJ88" s="47">
        <f>SUM(AJ86:AJ87)</f>
        <v>13</v>
      </c>
      <c r="AK88" s="47"/>
      <c r="AL88" s="62"/>
      <c r="AM88" s="30"/>
      <c r="AN88" s="167"/>
    </row>
    <row r="89" spans="1:40" s="15" customFormat="1" ht="12.75">
      <c r="A89" s="186" t="s">
        <v>61</v>
      </c>
      <c r="B89" s="63"/>
      <c r="C89" s="63"/>
      <c r="D89" s="63" t="s">
        <v>409</v>
      </c>
      <c r="E89" s="64" t="s">
        <v>251</v>
      </c>
      <c r="F89" s="16"/>
      <c r="G89" s="16"/>
      <c r="H89" s="16"/>
      <c r="I89" s="13"/>
      <c r="J89" s="13"/>
      <c r="K89" s="13"/>
      <c r="L89" s="13"/>
      <c r="M89" s="13"/>
      <c r="N89" s="13"/>
      <c r="O89" s="13"/>
      <c r="P89" s="13"/>
      <c r="Q89" s="13"/>
      <c r="R89" s="13"/>
      <c r="S89" s="13"/>
      <c r="T89" s="13"/>
      <c r="U89" s="13"/>
      <c r="V89" s="13"/>
      <c r="W89" s="13"/>
      <c r="X89" s="13"/>
      <c r="Y89" s="13"/>
      <c r="Z89" s="13"/>
      <c r="AA89" s="13"/>
      <c r="AB89" s="13"/>
      <c r="AC89" s="13">
        <v>15</v>
      </c>
      <c r="AD89" s="26"/>
      <c r="AE89" s="26"/>
      <c r="AF89" s="26"/>
      <c r="AG89" s="26"/>
      <c r="AH89" s="26"/>
      <c r="AI89" s="26"/>
      <c r="AJ89" s="26">
        <f>H89+K89+N89+Q89+T89+W89+Z89+AC89</f>
        <v>15</v>
      </c>
      <c r="AK89" s="26" t="s">
        <v>181</v>
      </c>
      <c r="AL89" s="37"/>
      <c r="AM89" s="32"/>
      <c r="AN89" s="166"/>
    </row>
    <row r="90" spans="1:40" s="15" customFormat="1" ht="12.75">
      <c r="A90" s="181" t="s">
        <v>61</v>
      </c>
      <c r="B90" s="39"/>
      <c r="C90" s="39"/>
      <c r="D90" s="39"/>
      <c r="E90" s="41" t="s">
        <v>252</v>
      </c>
      <c r="F90" s="61"/>
      <c r="G90" s="61"/>
      <c r="H90" s="61">
        <v>4</v>
      </c>
      <c r="I90" s="47"/>
      <c r="J90" s="47"/>
      <c r="K90" s="47"/>
      <c r="L90" s="47"/>
      <c r="M90" s="47"/>
      <c r="N90" s="47"/>
      <c r="O90" s="47"/>
      <c r="P90" s="47"/>
      <c r="Q90" s="47"/>
      <c r="R90" s="47"/>
      <c r="S90" s="47"/>
      <c r="T90" s="47"/>
      <c r="U90" s="47"/>
      <c r="V90" s="47"/>
      <c r="W90" s="47">
        <v>2</v>
      </c>
      <c r="X90" s="47"/>
      <c r="Y90" s="47"/>
      <c r="Z90" s="47">
        <v>4</v>
      </c>
      <c r="AA90" s="47"/>
      <c r="AB90" s="47"/>
      <c r="AC90" s="47">
        <v>2</v>
      </c>
      <c r="AD90" s="47"/>
      <c r="AE90" s="47"/>
      <c r="AF90" s="47"/>
      <c r="AG90" s="47"/>
      <c r="AH90" s="47"/>
      <c r="AI90" s="47"/>
      <c r="AJ90" s="47">
        <f>H90+K90+N90+Q90+T90+W90+Z90+AC90</f>
        <v>12</v>
      </c>
      <c r="AK90" s="47"/>
      <c r="AL90" s="163"/>
      <c r="AM90" s="162"/>
      <c r="AN90" s="171"/>
    </row>
    <row r="91" spans="1:40" s="15" customFormat="1" ht="12.75">
      <c r="A91" s="181" t="s">
        <v>61</v>
      </c>
      <c r="B91" s="39"/>
      <c r="C91" s="39"/>
      <c r="D91" s="39"/>
      <c r="E91" s="41" t="s">
        <v>249</v>
      </c>
      <c r="F91" s="61"/>
      <c r="G91" s="61"/>
      <c r="H91" s="61"/>
      <c r="I91" s="47"/>
      <c r="J91" s="47"/>
      <c r="K91" s="47"/>
      <c r="L91" s="47"/>
      <c r="M91" s="47"/>
      <c r="N91" s="47"/>
      <c r="O91" s="47"/>
      <c r="P91" s="47"/>
      <c r="Q91" s="47">
        <v>12</v>
      </c>
      <c r="R91" s="47"/>
      <c r="S91" s="47"/>
      <c r="T91" s="47">
        <v>11</v>
      </c>
      <c r="U91" s="47"/>
      <c r="V91" s="47"/>
      <c r="W91" s="47"/>
      <c r="X91" s="47"/>
      <c r="Y91" s="47"/>
      <c r="Z91" s="47"/>
      <c r="AA91" s="47"/>
      <c r="AB91" s="47"/>
      <c r="AC91" s="47"/>
      <c r="AD91" s="47"/>
      <c r="AE91" s="47"/>
      <c r="AF91" s="47"/>
      <c r="AG91" s="47"/>
      <c r="AH91" s="47"/>
      <c r="AI91" s="47"/>
      <c r="AJ91" s="47">
        <f>H91+K91+N91+Q91+T91+W91+Z91+AC91</f>
        <v>23</v>
      </c>
      <c r="AK91" s="47"/>
      <c r="AL91" s="163"/>
      <c r="AM91" s="162"/>
      <c r="AN91" s="171"/>
    </row>
    <row r="92" spans="1:40" s="15" customFormat="1" ht="12.75">
      <c r="A92" s="187" t="s">
        <v>61</v>
      </c>
      <c r="B92" s="100" t="s">
        <v>92</v>
      </c>
      <c r="C92" s="100">
        <v>2</v>
      </c>
      <c r="D92" s="100" t="s">
        <v>311</v>
      </c>
      <c r="E92" s="101" t="s">
        <v>227</v>
      </c>
      <c r="F92" s="102"/>
      <c r="G92" s="102"/>
      <c r="H92" s="102"/>
      <c r="I92" s="102">
        <v>0</v>
      </c>
      <c r="J92" s="102">
        <v>15</v>
      </c>
      <c r="K92" s="102">
        <v>2</v>
      </c>
      <c r="L92" s="102"/>
      <c r="M92" s="102"/>
      <c r="N92" s="102"/>
      <c r="O92" s="102"/>
      <c r="P92" s="102"/>
      <c r="Q92" s="102"/>
      <c r="R92" s="102"/>
      <c r="S92" s="102"/>
      <c r="T92" s="102"/>
      <c r="U92" s="102"/>
      <c r="V92" s="102"/>
      <c r="W92" s="102"/>
      <c r="X92" s="102"/>
      <c r="Y92" s="102"/>
      <c r="Z92" s="102"/>
      <c r="AA92" s="102"/>
      <c r="AB92" s="102"/>
      <c r="AC92" s="102"/>
      <c r="AD92" s="103"/>
      <c r="AE92" s="103"/>
      <c r="AF92" s="103"/>
      <c r="AG92" s="103">
        <f>F92+I92+L92+O92+R92+U92+X92+AA92</f>
        <v>0</v>
      </c>
      <c r="AH92" s="103">
        <f>G92+J92+M92+P92+S92+V92+Y92+AB92</f>
        <v>15</v>
      </c>
      <c r="AI92" s="103">
        <f>SUM(AG92:AH92)</f>
        <v>15</v>
      </c>
      <c r="AJ92" s="103">
        <f>H92+K92+N92+Q92+T92+W92+Z92+AC92</f>
        <v>2</v>
      </c>
      <c r="AK92" s="103" t="s">
        <v>20</v>
      </c>
      <c r="AL92" s="104"/>
      <c r="AM92" s="105"/>
      <c r="AN92" s="172" t="s">
        <v>130</v>
      </c>
    </row>
    <row r="93" spans="1:40" s="23" customFormat="1" ht="12.75">
      <c r="A93" s="188" t="s">
        <v>61</v>
      </c>
      <c r="B93" s="106" t="s">
        <v>94</v>
      </c>
      <c r="C93" s="106">
        <v>3</v>
      </c>
      <c r="D93" s="106" t="s">
        <v>312</v>
      </c>
      <c r="E93" s="107" t="s">
        <v>228</v>
      </c>
      <c r="F93" s="102"/>
      <c r="G93" s="102"/>
      <c r="H93" s="102"/>
      <c r="I93" s="102"/>
      <c r="J93" s="102"/>
      <c r="K93" s="102"/>
      <c r="L93" s="102">
        <v>0</v>
      </c>
      <c r="M93" s="102">
        <v>15</v>
      </c>
      <c r="N93" s="102">
        <v>2</v>
      </c>
      <c r="O93" s="102"/>
      <c r="P93" s="102"/>
      <c r="Q93" s="102"/>
      <c r="R93" s="102"/>
      <c r="S93" s="102"/>
      <c r="T93" s="102"/>
      <c r="U93" s="102"/>
      <c r="V93" s="102"/>
      <c r="W93" s="102"/>
      <c r="X93" s="102"/>
      <c r="Y93" s="102"/>
      <c r="Z93" s="102"/>
      <c r="AA93" s="102"/>
      <c r="AB93" s="102"/>
      <c r="AC93" s="102"/>
      <c r="AD93" s="108"/>
      <c r="AE93" s="108"/>
      <c r="AF93" s="108"/>
      <c r="AG93" s="108">
        <f aca="true" t="shared" si="44" ref="AG93:AH121">F93+I93+L93+O93+R93+U93+X93+AA93</f>
        <v>0</v>
      </c>
      <c r="AH93" s="108">
        <f t="shared" si="44"/>
        <v>15</v>
      </c>
      <c r="AI93" s="108">
        <f aca="true" t="shared" si="45" ref="AI93:AI121">SUM(AG93:AH93)</f>
        <v>15</v>
      </c>
      <c r="AJ93" s="108">
        <f aca="true" t="shared" si="46" ref="AJ93:AJ121">H93+K93+N93+Q93+T93+W93+Z93+AC93</f>
        <v>2</v>
      </c>
      <c r="AK93" s="108" t="s">
        <v>20</v>
      </c>
      <c r="AL93" s="109"/>
      <c r="AM93" s="110"/>
      <c r="AN93" s="172" t="s">
        <v>227</v>
      </c>
    </row>
    <row r="94" spans="1:40" s="23" customFormat="1" ht="12.75">
      <c r="A94" s="188" t="s">
        <v>61</v>
      </c>
      <c r="B94" s="106" t="s">
        <v>94</v>
      </c>
      <c r="C94" s="106">
        <v>4</v>
      </c>
      <c r="D94" s="106" t="s">
        <v>313</v>
      </c>
      <c r="E94" s="107" t="s">
        <v>203</v>
      </c>
      <c r="F94" s="102"/>
      <c r="G94" s="102"/>
      <c r="H94" s="102"/>
      <c r="I94" s="102"/>
      <c r="J94" s="102"/>
      <c r="K94" s="102"/>
      <c r="L94" s="102"/>
      <c r="M94" s="102"/>
      <c r="N94" s="102"/>
      <c r="O94" s="102">
        <v>0</v>
      </c>
      <c r="P94" s="102">
        <v>30</v>
      </c>
      <c r="Q94" s="102">
        <v>3</v>
      </c>
      <c r="R94" s="102"/>
      <c r="S94" s="102"/>
      <c r="T94" s="102"/>
      <c r="U94" s="102"/>
      <c r="V94" s="102"/>
      <c r="W94" s="102"/>
      <c r="X94" s="102"/>
      <c r="Y94" s="102"/>
      <c r="Z94" s="102"/>
      <c r="AA94" s="102"/>
      <c r="AB94" s="102"/>
      <c r="AC94" s="102"/>
      <c r="AD94" s="108"/>
      <c r="AE94" s="108"/>
      <c r="AF94" s="108"/>
      <c r="AG94" s="108">
        <f t="shared" si="44"/>
        <v>0</v>
      </c>
      <c r="AH94" s="108">
        <f t="shared" si="44"/>
        <v>30</v>
      </c>
      <c r="AI94" s="108">
        <f t="shared" si="45"/>
        <v>30</v>
      </c>
      <c r="AJ94" s="108">
        <f t="shared" si="46"/>
        <v>3</v>
      </c>
      <c r="AK94" s="108" t="s">
        <v>20</v>
      </c>
      <c r="AL94" s="109"/>
      <c r="AM94" s="109"/>
      <c r="AN94" s="173" t="s">
        <v>228</v>
      </c>
    </row>
    <row r="95" spans="1:40" s="23" customFormat="1" ht="12.75">
      <c r="A95" s="188" t="s">
        <v>61</v>
      </c>
      <c r="B95" s="106" t="s">
        <v>95</v>
      </c>
      <c r="C95" s="106">
        <v>5</v>
      </c>
      <c r="D95" s="106" t="s">
        <v>314</v>
      </c>
      <c r="E95" s="107" t="s">
        <v>204</v>
      </c>
      <c r="F95" s="102"/>
      <c r="G95" s="102"/>
      <c r="H95" s="102"/>
      <c r="I95" s="102"/>
      <c r="J95" s="102"/>
      <c r="K95" s="102"/>
      <c r="L95" s="102"/>
      <c r="M95" s="102"/>
      <c r="N95" s="102"/>
      <c r="O95" s="102"/>
      <c r="P95" s="102"/>
      <c r="Q95" s="102"/>
      <c r="R95" s="102">
        <v>0</v>
      </c>
      <c r="S95" s="102">
        <v>30</v>
      </c>
      <c r="T95" s="102">
        <v>3</v>
      </c>
      <c r="U95" s="102"/>
      <c r="V95" s="102"/>
      <c r="W95" s="102"/>
      <c r="X95" s="102"/>
      <c r="Y95" s="102"/>
      <c r="Z95" s="102"/>
      <c r="AA95" s="102"/>
      <c r="AB95" s="102"/>
      <c r="AC95" s="102"/>
      <c r="AD95" s="108"/>
      <c r="AE95" s="108"/>
      <c r="AF95" s="108"/>
      <c r="AG95" s="108">
        <f t="shared" si="44"/>
        <v>0</v>
      </c>
      <c r="AH95" s="108">
        <f t="shared" si="44"/>
        <v>30</v>
      </c>
      <c r="AI95" s="108">
        <f t="shared" si="45"/>
        <v>30</v>
      </c>
      <c r="AJ95" s="108">
        <f t="shared" si="46"/>
        <v>3</v>
      </c>
      <c r="AK95" s="108" t="s">
        <v>20</v>
      </c>
      <c r="AL95" s="109"/>
      <c r="AM95" s="109"/>
      <c r="AN95" s="173" t="s">
        <v>64</v>
      </c>
    </row>
    <row r="96" spans="1:40" s="23" customFormat="1" ht="12.75">
      <c r="A96" s="188" t="s">
        <v>61</v>
      </c>
      <c r="B96" s="106" t="s">
        <v>96</v>
      </c>
      <c r="C96" s="106">
        <v>7</v>
      </c>
      <c r="D96" s="106" t="s">
        <v>315</v>
      </c>
      <c r="E96" s="107" t="s">
        <v>175</v>
      </c>
      <c r="F96" s="102"/>
      <c r="G96" s="102"/>
      <c r="H96" s="102"/>
      <c r="I96" s="102"/>
      <c r="J96" s="102"/>
      <c r="K96" s="102"/>
      <c r="L96" s="102"/>
      <c r="M96" s="102"/>
      <c r="N96" s="102"/>
      <c r="O96" s="102"/>
      <c r="P96" s="102"/>
      <c r="Q96" s="102"/>
      <c r="R96" s="102"/>
      <c r="S96" s="102"/>
      <c r="T96" s="102"/>
      <c r="U96" s="102"/>
      <c r="V96" s="102"/>
      <c r="W96" s="102"/>
      <c r="X96" s="102">
        <v>0</v>
      </c>
      <c r="Y96" s="102">
        <v>80</v>
      </c>
      <c r="Z96" s="102">
        <v>3</v>
      </c>
      <c r="AA96" s="102"/>
      <c r="AB96" s="102"/>
      <c r="AC96" s="102"/>
      <c r="AD96" s="108"/>
      <c r="AE96" s="108"/>
      <c r="AF96" s="108"/>
      <c r="AG96" s="108">
        <f t="shared" si="44"/>
        <v>0</v>
      </c>
      <c r="AH96" s="108">
        <f t="shared" si="44"/>
        <v>80</v>
      </c>
      <c r="AI96" s="108">
        <f t="shared" si="45"/>
        <v>80</v>
      </c>
      <c r="AJ96" s="108">
        <f t="shared" si="46"/>
        <v>3</v>
      </c>
      <c r="AK96" s="108" t="s">
        <v>20</v>
      </c>
      <c r="AL96" s="109"/>
      <c r="AM96" s="109"/>
      <c r="AN96" s="172" t="s">
        <v>248</v>
      </c>
    </row>
    <row r="97" spans="1:40" s="23" customFormat="1" ht="12.75">
      <c r="A97" s="188" t="s">
        <v>61</v>
      </c>
      <c r="B97" s="106" t="s">
        <v>96</v>
      </c>
      <c r="C97" s="106">
        <v>8</v>
      </c>
      <c r="D97" s="106" t="s">
        <v>316</v>
      </c>
      <c r="E97" s="107" t="s">
        <v>176</v>
      </c>
      <c r="F97" s="102"/>
      <c r="G97" s="102"/>
      <c r="H97" s="102"/>
      <c r="I97" s="102"/>
      <c r="J97" s="102"/>
      <c r="K97" s="102"/>
      <c r="L97" s="102"/>
      <c r="M97" s="102"/>
      <c r="N97" s="102"/>
      <c r="O97" s="102"/>
      <c r="P97" s="102"/>
      <c r="Q97" s="102"/>
      <c r="R97" s="102"/>
      <c r="S97" s="102"/>
      <c r="T97" s="102"/>
      <c r="U97" s="102"/>
      <c r="V97" s="102"/>
      <c r="W97" s="102"/>
      <c r="X97" s="102"/>
      <c r="Y97" s="102"/>
      <c r="Z97" s="102"/>
      <c r="AA97" s="102">
        <v>0</v>
      </c>
      <c r="AB97" s="102">
        <v>80</v>
      </c>
      <c r="AC97" s="102">
        <v>3</v>
      </c>
      <c r="AD97" s="108"/>
      <c r="AE97" s="108"/>
      <c r="AF97" s="108"/>
      <c r="AG97" s="108">
        <f t="shared" si="44"/>
        <v>0</v>
      </c>
      <c r="AH97" s="108">
        <f t="shared" si="44"/>
        <v>80</v>
      </c>
      <c r="AI97" s="108">
        <f t="shared" si="45"/>
        <v>80</v>
      </c>
      <c r="AJ97" s="108">
        <f t="shared" si="46"/>
        <v>3</v>
      </c>
      <c r="AK97" s="108" t="s">
        <v>20</v>
      </c>
      <c r="AL97" s="109"/>
      <c r="AM97" s="109"/>
      <c r="AN97" s="173" t="s">
        <v>175</v>
      </c>
    </row>
    <row r="98" spans="1:40" s="23" customFormat="1" ht="12.75">
      <c r="A98" s="188" t="s">
        <v>61</v>
      </c>
      <c r="B98" s="106" t="s">
        <v>94</v>
      </c>
      <c r="C98" s="106">
        <v>3</v>
      </c>
      <c r="D98" s="106" t="s">
        <v>317</v>
      </c>
      <c r="E98" s="107" t="s">
        <v>243</v>
      </c>
      <c r="F98" s="102"/>
      <c r="G98" s="102"/>
      <c r="H98" s="102"/>
      <c r="I98" s="102"/>
      <c r="J98" s="102"/>
      <c r="K98" s="102"/>
      <c r="L98" s="102">
        <v>0</v>
      </c>
      <c r="M98" s="102">
        <v>1</v>
      </c>
      <c r="N98" s="102">
        <v>0</v>
      </c>
      <c r="O98" s="102"/>
      <c r="P98" s="102"/>
      <c r="Q98" s="102"/>
      <c r="R98" s="102"/>
      <c r="S98" s="102"/>
      <c r="T98" s="102"/>
      <c r="U98" s="102"/>
      <c r="V98" s="102"/>
      <c r="W98" s="102"/>
      <c r="X98" s="102"/>
      <c r="Y98" s="102"/>
      <c r="Z98" s="102"/>
      <c r="AA98" s="102"/>
      <c r="AB98" s="102"/>
      <c r="AC98" s="102"/>
      <c r="AD98" s="108"/>
      <c r="AE98" s="108"/>
      <c r="AF98" s="108"/>
      <c r="AG98" s="108">
        <f t="shared" si="44"/>
        <v>0</v>
      </c>
      <c r="AH98" s="108">
        <f t="shared" si="44"/>
        <v>1</v>
      </c>
      <c r="AI98" s="108">
        <f t="shared" si="45"/>
        <v>1</v>
      </c>
      <c r="AJ98" s="108">
        <f t="shared" si="46"/>
        <v>0</v>
      </c>
      <c r="AK98" s="108" t="s">
        <v>181</v>
      </c>
      <c r="AL98" s="109"/>
      <c r="AM98" s="109"/>
      <c r="AN98" s="173"/>
    </row>
    <row r="99" spans="1:40" s="23" customFormat="1" ht="12.75">
      <c r="A99" s="188" t="s">
        <v>61</v>
      </c>
      <c r="B99" s="106" t="s">
        <v>94</v>
      </c>
      <c r="C99" s="106">
        <v>3</v>
      </c>
      <c r="D99" s="106" t="s">
        <v>318</v>
      </c>
      <c r="E99" s="107" t="s">
        <v>232</v>
      </c>
      <c r="F99" s="102"/>
      <c r="G99" s="102"/>
      <c r="H99" s="102"/>
      <c r="I99" s="102"/>
      <c r="J99" s="102"/>
      <c r="K99" s="102"/>
      <c r="L99" s="102">
        <v>0</v>
      </c>
      <c r="M99" s="102">
        <v>2</v>
      </c>
      <c r="N99" s="102">
        <v>0</v>
      </c>
      <c r="O99" s="102"/>
      <c r="P99" s="102"/>
      <c r="Q99" s="102"/>
      <c r="R99" s="102"/>
      <c r="S99" s="102"/>
      <c r="T99" s="102"/>
      <c r="U99" s="102"/>
      <c r="V99" s="102"/>
      <c r="W99" s="102"/>
      <c r="X99" s="102"/>
      <c r="Y99" s="102"/>
      <c r="Z99" s="102"/>
      <c r="AA99" s="102"/>
      <c r="AB99" s="102"/>
      <c r="AC99" s="102"/>
      <c r="AD99" s="108"/>
      <c r="AE99" s="108"/>
      <c r="AF99" s="108"/>
      <c r="AG99" s="108">
        <f t="shared" si="44"/>
        <v>0</v>
      </c>
      <c r="AH99" s="108">
        <f t="shared" si="44"/>
        <v>2</v>
      </c>
      <c r="AI99" s="108">
        <f t="shared" si="45"/>
        <v>2</v>
      </c>
      <c r="AJ99" s="108">
        <f t="shared" si="46"/>
        <v>0</v>
      </c>
      <c r="AK99" s="108" t="s">
        <v>181</v>
      </c>
      <c r="AL99" s="109"/>
      <c r="AM99" s="109"/>
      <c r="AN99" s="173"/>
    </row>
    <row r="100" spans="1:40" s="23" customFormat="1" ht="12.75">
      <c r="A100" s="188" t="s">
        <v>61</v>
      </c>
      <c r="B100" s="106" t="s">
        <v>94</v>
      </c>
      <c r="C100" s="106">
        <v>3</v>
      </c>
      <c r="D100" s="106" t="s">
        <v>319</v>
      </c>
      <c r="E100" s="107" t="s">
        <v>112</v>
      </c>
      <c r="F100" s="102"/>
      <c r="G100" s="102"/>
      <c r="H100" s="102"/>
      <c r="I100" s="102"/>
      <c r="J100" s="102"/>
      <c r="K100" s="102"/>
      <c r="L100" s="102">
        <v>0</v>
      </c>
      <c r="M100" s="102">
        <v>2</v>
      </c>
      <c r="N100" s="102">
        <v>0</v>
      </c>
      <c r="O100" s="102"/>
      <c r="P100" s="102"/>
      <c r="Q100" s="102"/>
      <c r="R100" s="102"/>
      <c r="S100" s="102"/>
      <c r="T100" s="102"/>
      <c r="U100" s="102"/>
      <c r="V100" s="102"/>
      <c r="W100" s="102"/>
      <c r="X100" s="102"/>
      <c r="Y100" s="102"/>
      <c r="Z100" s="102"/>
      <c r="AA100" s="102"/>
      <c r="AB100" s="102"/>
      <c r="AC100" s="102"/>
      <c r="AD100" s="108"/>
      <c r="AE100" s="108"/>
      <c r="AF100" s="108"/>
      <c r="AG100" s="108">
        <f t="shared" si="44"/>
        <v>0</v>
      </c>
      <c r="AH100" s="108">
        <f t="shared" si="44"/>
        <v>2</v>
      </c>
      <c r="AI100" s="108">
        <f t="shared" si="45"/>
        <v>2</v>
      </c>
      <c r="AJ100" s="108">
        <f t="shared" si="46"/>
        <v>0</v>
      </c>
      <c r="AK100" s="108" t="s">
        <v>181</v>
      </c>
      <c r="AL100" s="109"/>
      <c r="AM100" s="109"/>
      <c r="AN100" s="173"/>
    </row>
    <row r="101" spans="1:40" s="23" customFormat="1" ht="12.75">
      <c r="A101" s="188" t="s">
        <v>61</v>
      </c>
      <c r="B101" s="106" t="s">
        <v>94</v>
      </c>
      <c r="C101" s="106">
        <v>3</v>
      </c>
      <c r="D101" s="106" t="s">
        <v>320</v>
      </c>
      <c r="E101" s="107" t="s">
        <v>113</v>
      </c>
      <c r="F101" s="102"/>
      <c r="G101" s="102"/>
      <c r="H101" s="102"/>
      <c r="I101" s="102"/>
      <c r="J101" s="102"/>
      <c r="K101" s="102"/>
      <c r="L101" s="102">
        <v>0</v>
      </c>
      <c r="M101" s="102">
        <v>2</v>
      </c>
      <c r="N101" s="102">
        <v>0</v>
      </c>
      <c r="O101" s="102"/>
      <c r="P101" s="102"/>
      <c r="Q101" s="102"/>
      <c r="R101" s="102"/>
      <c r="S101" s="102"/>
      <c r="T101" s="102"/>
      <c r="U101" s="102"/>
      <c r="V101" s="102"/>
      <c r="W101" s="102"/>
      <c r="X101" s="102"/>
      <c r="Y101" s="102"/>
      <c r="Z101" s="102"/>
      <c r="AA101" s="102"/>
      <c r="AB101" s="102"/>
      <c r="AC101" s="102"/>
      <c r="AD101" s="108"/>
      <c r="AE101" s="108"/>
      <c r="AF101" s="108"/>
      <c r="AG101" s="108">
        <f t="shared" si="44"/>
        <v>0</v>
      </c>
      <c r="AH101" s="108">
        <f t="shared" si="44"/>
        <v>2</v>
      </c>
      <c r="AI101" s="108">
        <f t="shared" si="45"/>
        <v>2</v>
      </c>
      <c r="AJ101" s="108">
        <f t="shared" si="46"/>
        <v>0</v>
      </c>
      <c r="AK101" s="108" t="s">
        <v>181</v>
      </c>
      <c r="AL101" s="109"/>
      <c r="AM101" s="109"/>
      <c r="AN101" s="173"/>
    </row>
    <row r="102" spans="1:40" s="23" customFormat="1" ht="12.75">
      <c r="A102" s="188" t="s">
        <v>61</v>
      </c>
      <c r="B102" s="106" t="s">
        <v>94</v>
      </c>
      <c r="C102" s="106">
        <v>4</v>
      </c>
      <c r="D102" s="106" t="s">
        <v>321</v>
      </c>
      <c r="E102" s="107" t="s">
        <v>229</v>
      </c>
      <c r="F102" s="102"/>
      <c r="G102" s="102"/>
      <c r="H102" s="102"/>
      <c r="I102" s="102"/>
      <c r="J102" s="102"/>
      <c r="K102" s="102"/>
      <c r="L102" s="102"/>
      <c r="M102" s="102"/>
      <c r="N102" s="102"/>
      <c r="O102" s="102">
        <v>0</v>
      </c>
      <c r="P102" s="102">
        <v>2</v>
      </c>
      <c r="Q102" s="102">
        <v>0</v>
      </c>
      <c r="R102" s="102"/>
      <c r="S102" s="102"/>
      <c r="T102" s="102"/>
      <c r="U102" s="102"/>
      <c r="V102" s="102"/>
      <c r="W102" s="102"/>
      <c r="X102" s="102"/>
      <c r="Y102" s="102"/>
      <c r="Z102" s="102"/>
      <c r="AA102" s="102"/>
      <c r="AB102" s="102"/>
      <c r="AC102" s="102"/>
      <c r="AD102" s="108"/>
      <c r="AE102" s="108"/>
      <c r="AF102" s="108"/>
      <c r="AG102" s="108">
        <f t="shared" si="44"/>
        <v>0</v>
      </c>
      <c r="AH102" s="108">
        <f t="shared" si="44"/>
        <v>2</v>
      </c>
      <c r="AI102" s="108">
        <f t="shared" si="45"/>
        <v>2</v>
      </c>
      <c r="AJ102" s="108">
        <f t="shared" si="46"/>
        <v>0</v>
      </c>
      <c r="AK102" s="108" t="s">
        <v>181</v>
      </c>
      <c r="AL102" s="109"/>
      <c r="AM102" s="109"/>
      <c r="AN102" s="173"/>
    </row>
    <row r="103" spans="1:40" s="23" customFormat="1" ht="12.75">
      <c r="A103" s="188" t="s">
        <v>61</v>
      </c>
      <c r="B103" s="106" t="s">
        <v>94</v>
      </c>
      <c r="C103" s="106">
        <v>4</v>
      </c>
      <c r="D103" s="106" t="s">
        <v>322</v>
      </c>
      <c r="E103" s="107" t="s">
        <v>230</v>
      </c>
      <c r="F103" s="102"/>
      <c r="G103" s="102"/>
      <c r="H103" s="102"/>
      <c r="I103" s="102"/>
      <c r="J103" s="102"/>
      <c r="K103" s="102"/>
      <c r="L103" s="102"/>
      <c r="M103" s="102"/>
      <c r="N103" s="102"/>
      <c r="O103" s="102">
        <v>0</v>
      </c>
      <c r="P103" s="102">
        <v>2</v>
      </c>
      <c r="Q103" s="102">
        <v>0</v>
      </c>
      <c r="R103" s="102"/>
      <c r="S103" s="102"/>
      <c r="T103" s="102"/>
      <c r="U103" s="102"/>
      <c r="V103" s="102"/>
      <c r="W103" s="102"/>
      <c r="X103" s="102"/>
      <c r="Y103" s="102"/>
      <c r="Z103" s="102"/>
      <c r="AA103" s="102"/>
      <c r="AB103" s="102"/>
      <c r="AC103" s="102"/>
      <c r="AD103" s="108"/>
      <c r="AE103" s="108"/>
      <c r="AF103" s="108"/>
      <c r="AG103" s="108">
        <f t="shared" si="44"/>
        <v>0</v>
      </c>
      <c r="AH103" s="108">
        <f t="shared" si="44"/>
        <v>2</v>
      </c>
      <c r="AI103" s="108">
        <f t="shared" si="45"/>
        <v>2</v>
      </c>
      <c r="AJ103" s="108">
        <f t="shared" si="46"/>
        <v>0</v>
      </c>
      <c r="AK103" s="108" t="s">
        <v>181</v>
      </c>
      <c r="AL103" s="109"/>
      <c r="AM103" s="109"/>
      <c r="AN103" s="173"/>
    </row>
    <row r="104" spans="1:40" s="23" customFormat="1" ht="12.75">
      <c r="A104" s="188" t="s">
        <v>61</v>
      </c>
      <c r="B104" s="106" t="s">
        <v>94</v>
      </c>
      <c r="C104" s="106">
        <v>4</v>
      </c>
      <c r="D104" s="106" t="s">
        <v>323</v>
      </c>
      <c r="E104" s="107" t="s">
        <v>231</v>
      </c>
      <c r="F104" s="102"/>
      <c r="G104" s="102"/>
      <c r="H104" s="102"/>
      <c r="I104" s="102"/>
      <c r="J104" s="102"/>
      <c r="K104" s="102"/>
      <c r="L104" s="102"/>
      <c r="M104" s="102"/>
      <c r="N104" s="102"/>
      <c r="O104" s="102">
        <v>0</v>
      </c>
      <c r="P104" s="102">
        <v>2</v>
      </c>
      <c r="Q104" s="102">
        <v>0</v>
      </c>
      <c r="R104" s="102"/>
      <c r="S104" s="102"/>
      <c r="T104" s="102"/>
      <c r="U104" s="102"/>
      <c r="V104" s="102"/>
      <c r="W104" s="102"/>
      <c r="X104" s="102"/>
      <c r="Y104" s="102"/>
      <c r="Z104" s="102"/>
      <c r="AA104" s="102"/>
      <c r="AB104" s="102"/>
      <c r="AC104" s="102"/>
      <c r="AD104" s="108"/>
      <c r="AE104" s="108"/>
      <c r="AF104" s="108"/>
      <c r="AG104" s="108">
        <f t="shared" si="44"/>
        <v>0</v>
      </c>
      <c r="AH104" s="108">
        <f t="shared" si="44"/>
        <v>2</v>
      </c>
      <c r="AI104" s="108">
        <f t="shared" si="45"/>
        <v>2</v>
      </c>
      <c r="AJ104" s="108">
        <f t="shared" si="46"/>
        <v>0</v>
      </c>
      <c r="AK104" s="108" t="s">
        <v>181</v>
      </c>
      <c r="AL104" s="109"/>
      <c r="AM104" s="109"/>
      <c r="AN104" s="173"/>
    </row>
    <row r="105" spans="1:40" s="23" customFormat="1" ht="12.75">
      <c r="A105" s="188" t="s">
        <v>61</v>
      </c>
      <c r="B105" s="106" t="s">
        <v>94</v>
      </c>
      <c r="C105" s="106">
        <v>4</v>
      </c>
      <c r="D105" s="106" t="s">
        <v>324</v>
      </c>
      <c r="E105" s="107" t="s">
        <v>202</v>
      </c>
      <c r="F105" s="102"/>
      <c r="G105" s="102"/>
      <c r="H105" s="102"/>
      <c r="I105" s="102"/>
      <c r="J105" s="102"/>
      <c r="K105" s="102"/>
      <c r="L105" s="102"/>
      <c r="M105" s="102"/>
      <c r="N105" s="102"/>
      <c r="O105" s="102">
        <v>0</v>
      </c>
      <c r="P105" s="102">
        <v>50</v>
      </c>
      <c r="Q105" s="102">
        <v>4</v>
      </c>
      <c r="R105" s="102"/>
      <c r="S105" s="102"/>
      <c r="T105" s="102"/>
      <c r="U105" s="102"/>
      <c r="V105" s="102"/>
      <c r="W105" s="102"/>
      <c r="X105" s="102"/>
      <c r="Y105" s="102"/>
      <c r="Z105" s="102"/>
      <c r="AA105" s="102"/>
      <c r="AB105" s="102"/>
      <c r="AC105" s="102"/>
      <c r="AD105" s="108"/>
      <c r="AE105" s="108"/>
      <c r="AF105" s="108"/>
      <c r="AG105" s="108">
        <f t="shared" si="44"/>
        <v>0</v>
      </c>
      <c r="AH105" s="108">
        <f t="shared" si="44"/>
        <v>50</v>
      </c>
      <c r="AI105" s="108">
        <f t="shared" si="45"/>
        <v>50</v>
      </c>
      <c r="AJ105" s="108">
        <f t="shared" si="46"/>
        <v>4</v>
      </c>
      <c r="AK105" s="108" t="s">
        <v>20</v>
      </c>
      <c r="AL105" s="109"/>
      <c r="AM105" s="109"/>
      <c r="AN105" s="172" t="s">
        <v>185</v>
      </c>
    </row>
    <row r="106" spans="1:40" s="23" customFormat="1" ht="12.75">
      <c r="A106" s="188" t="s">
        <v>61</v>
      </c>
      <c r="B106" s="106" t="s">
        <v>95</v>
      </c>
      <c r="C106" s="106">
        <v>5</v>
      </c>
      <c r="D106" s="106" t="s">
        <v>325</v>
      </c>
      <c r="E106" s="107" t="s">
        <v>186</v>
      </c>
      <c r="F106" s="102"/>
      <c r="G106" s="102"/>
      <c r="H106" s="102"/>
      <c r="I106" s="102"/>
      <c r="J106" s="102"/>
      <c r="K106" s="102"/>
      <c r="L106" s="102"/>
      <c r="M106" s="102"/>
      <c r="N106" s="102"/>
      <c r="O106" s="102"/>
      <c r="P106" s="102"/>
      <c r="Q106" s="102"/>
      <c r="R106" s="102">
        <v>0</v>
      </c>
      <c r="S106" s="102">
        <v>50</v>
      </c>
      <c r="T106" s="102">
        <v>4</v>
      </c>
      <c r="U106" s="102"/>
      <c r="V106" s="102"/>
      <c r="W106" s="102"/>
      <c r="X106" s="102"/>
      <c r="Y106" s="102"/>
      <c r="Z106" s="102"/>
      <c r="AA106" s="102"/>
      <c r="AB106" s="102"/>
      <c r="AC106" s="102"/>
      <c r="AD106" s="108"/>
      <c r="AE106" s="108"/>
      <c r="AF106" s="108"/>
      <c r="AG106" s="108">
        <f t="shared" si="44"/>
        <v>0</v>
      </c>
      <c r="AH106" s="108">
        <f t="shared" si="44"/>
        <v>50</v>
      </c>
      <c r="AI106" s="108">
        <f t="shared" si="45"/>
        <v>50</v>
      </c>
      <c r="AJ106" s="108">
        <f t="shared" si="46"/>
        <v>4</v>
      </c>
      <c r="AK106" s="108" t="s">
        <v>20</v>
      </c>
      <c r="AL106" s="109"/>
      <c r="AM106" s="109"/>
      <c r="AN106" s="173" t="s">
        <v>233</v>
      </c>
    </row>
    <row r="107" spans="1:40" s="23" customFormat="1" ht="12.75">
      <c r="A107" s="188" t="s">
        <v>61</v>
      </c>
      <c r="B107" s="106" t="s">
        <v>95</v>
      </c>
      <c r="C107" s="106">
        <v>6</v>
      </c>
      <c r="D107" s="106" t="s">
        <v>326</v>
      </c>
      <c r="E107" s="107" t="s">
        <v>187</v>
      </c>
      <c r="F107" s="102"/>
      <c r="G107" s="102"/>
      <c r="H107" s="102"/>
      <c r="I107" s="102"/>
      <c r="J107" s="102"/>
      <c r="K107" s="102"/>
      <c r="L107" s="102"/>
      <c r="M107" s="102"/>
      <c r="N107" s="102"/>
      <c r="O107" s="102"/>
      <c r="P107" s="102"/>
      <c r="Q107" s="102"/>
      <c r="R107" s="102"/>
      <c r="S107" s="102"/>
      <c r="T107" s="102"/>
      <c r="U107" s="102">
        <v>0</v>
      </c>
      <c r="V107" s="102">
        <v>40</v>
      </c>
      <c r="W107" s="102">
        <v>4</v>
      </c>
      <c r="X107" s="102"/>
      <c r="Y107" s="102"/>
      <c r="Z107" s="102"/>
      <c r="AA107" s="102"/>
      <c r="AB107" s="102"/>
      <c r="AC107" s="102"/>
      <c r="AD107" s="108"/>
      <c r="AE107" s="108"/>
      <c r="AF107" s="108"/>
      <c r="AG107" s="108">
        <f t="shared" si="44"/>
        <v>0</v>
      </c>
      <c r="AH107" s="108">
        <f t="shared" si="44"/>
        <v>40</v>
      </c>
      <c r="AI107" s="108">
        <f t="shared" si="45"/>
        <v>40</v>
      </c>
      <c r="AJ107" s="108">
        <f t="shared" si="46"/>
        <v>4</v>
      </c>
      <c r="AK107" s="108" t="s">
        <v>20</v>
      </c>
      <c r="AL107" s="109"/>
      <c r="AM107" s="109"/>
      <c r="AN107" s="173" t="s">
        <v>234</v>
      </c>
    </row>
    <row r="108" spans="1:40" s="23" customFormat="1" ht="25.5">
      <c r="A108" s="188" t="s">
        <v>61</v>
      </c>
      <c r="B108" s="106" t="s">
        <v>96</v>
      </c>
      <c r="C108" s="106">
        <v>7</v>
      </c>
      <c r="D108" s="106" t="s">
        <v>327</v>
      </c>
      <c r="E108" s="107" t="s">
        <v>103</v>
      </c>
      <c r="F108" s="102"/>
      <c r="G108" s="102"/>
      <c r="H108" s="102"/>
      <c r="I108" s="102"/>
      <c r="J108" s="102"/>
      <c r="K108" s="102"/>
      <c r="L108" s="102"/>
      <c r="M108" s="102"/>
      <c r="N108" s="102"/>
      <c r="O108" s="102"/>
      <c r="P108" s="102"/>
      <c r="Q108" s="102"/>
      <c r="R108" s="102"/>
      <c r="S108" s="102"/>
      <c r="T108" s="102"/>
      <c r="U108" s="102"/>
      <c r="V108" s="102"/>
      <c r="W108" s="102"/>
      <c r="X108" s="102">
        <v>0</v>
      </c>
      <c r="Y108" s="102">
        <v>40</v>
      </c>
      <c r="Z108" s="102">
        <v>4</v>
      </c>
      <c r="AA108" s="102"/>
      <c r="AB108" s="102"/>
      <c r="AC108" s="102"/>
      <c r="AD108" s="108"/>
      <c r="AE108" s="108"/>
      <c r="AF108" s="108"/>
      <c r="AG108" s="108">
        <f t="shared" si="44"/>
        <v>0</v>
      </c>
      <c r="AH108" s="108">
        <f t="shared" si="44"/>
        <v>40</v>
      </c>
      <c r="AI108" s="108">
        <f t="shared" si="45"/>
        <v>40</v>
      </c>
      <c r="AJ108" s="108">
        <f t="shared" si="46"/>
        <v>4</v>
      </c>
      <c r="AK108" s="108" t="s">
        <v>20</v>
      </c>
      <c r="AL108" s="109"/>
      <c r="AM108" s="109"/>
      <c r="AN108" s="173" t="s">
        <v>235</v>
      </c>
    </row>
    <row r="109" spans="1:40" s="23" customFormat="1" ht="12.75">
      <c r="A109" s="188" t="s">
        <v>61</v>
      </c>
      <c r="B109" s="106" t="s">
        <v>94</v>
      </c>
      <c r="C109" s="106">
        <v>4</v>
      </c>
      <c r="D109" s="106" t="s">
        <v>328</v>
      </c>
      <c r="E109" s="112" t="s">
        <v>416</v>
      </c>
      <c r="F109" s="113"/>
      <c r="G109" s="113"/>
      <c r="H109" s="113"/>
      <c r="I109" s="113"/>
      <c r="J109" s="113"/>
      <c r="K109" s="113"/>
      <c r="L109" s="104"/>
      <c r="M109" s="111"/>
      <c r="N109" s="111"/>
      <c r="O109" s="111">
        <v>0</v>
      </c>
      <c r="P109" s="111">
        <v>3</v>
      </c>
      <c r="Q109" s="111">
        <v>0</v>
      </c>
      <c r="R109" s="111"/>
      <c r="S109" s="111"/>
      <c r="T109" s="111"/>
      <c r="U109" s="111"/>
      <c r="V109" s="111"/>
      <c r="W109" s="111"/>
      <c r="X109" s="111"/>
      <c r="Y109" s="111"/>
      <c r="Z109" s="111"/>
      <c r="AA109" s="111"/>
      <c r="AB109" s="111"/>
      <c r="AC109" s="111"/>
      <c r="AD109" s="107"/>
      <c r="AE109" s="107"/>
      <c r="AF109" s="114"/>
      <c r="AG109" s="108">
        <f t="shared" si="44"/>
        <v>0</v>
      </c>
      <c r="AH109" s="108">
        <f t="shared" si="44"/>
        <v>3</v>
      </c>
      <c r="AI109" s="108">
        <f t="shared" si="45"/>
        <v>3</v>
      </c>
      <c r="AJ109" s="108">
        <f t="shared" si="46"/>
        <v>0</v>
      </c>
      <c r="AK109" s="115" t="s">
        <v>181</v>
      </c>
      <c r="AL109" s="109"/>
      <c r="AM109" s="109"/>
      <c r="AN109" s="173"/>
    </row>
    <row r="110" spans="1:40" s="23" customFormat="1" ht="12.75">
      <c r="A110" s="188" t="s">
        <v>61</v>
      </c>
      <c r="B110" s="106" t="s">
        <v>95</v>
      </c>
      <c r="C110" s="106">
        <v>5</v>
      </c>
      <c r="D110" s="106" t="s">
        <v>329</v>
      </c>
      <c r="E110" s="112" t="s">
        <v>417</v>
      </c>
      <c r="F110" s="113"/>
      <c r="G110" s="113"/>
      <c r="H110" s="113"/>
      <c r="I110" s="113"/>
      <c r="J110" s="113"/>
      <c r="K110" s="113"/>
      <c r="L110" s="104"/>
      <c r="M110" s="111"/>
      <c r="N110" s="111"/>
      <c r="O110" s="111"/>
      <c r="P110" s="111"/>
      <c r="Q110" s="111"/>
      <c r="R110" s="111">
        <v>0</v>
      </c>
      <c r="S110" s="111">
        <v>3</v>
      </c>
      <c r="T110" s="111">
        <v>0</v>
      </c>
      <c r="U110" s="111"/>
      <c r="V110" s="111"/>
      <c r="W110" s="111"/>
      <c r="X110" s="111"/>
      <c r="Y110" s="111"/>
      <c r="Z110" s="111"/>
      <c r="AA110" s="111"/>
      <c r="AB110" s="111"/>
      <c r="AC110" s="111"/>
      <c r="AD110" s="107"/>
      <c r="AE110" s="107"/>
      <c r="AF110" s="114"/>
      <c r="AG110" s="108">
        <f t="shared" si="44"/>
        <v>0</v>
      </c>
      <c r="AH110" s="108">
        <f t="shared" si="44"/>
        <v>3</v>
      </c>
      <c r="AI110" s="108">
        <f t="shared" si="45"/>
        <v>3</v>
      </c>
      <c r="AJ110" s="108">
        <f t="shared" si="46"/>
        <v>0</v>
      </c>
      <c r="AK110" s="115" t="s">
        <v>181</v>
      </c>
      <c r="AL110" s="109"/>
      <c r="AM110" s="109"/>
      <c r="AN110" s="173" t="s">
        <v>53</v>
      </c>
    </row>
    <row r="111" spans="1:40" s="23" customFormat="1" ht="12.75">
      <c r="A111" s="188" t="s">
        <v>61</v>
      </c>
      <c r="B111" s="106" t="s">
        <v>95</v>
      </c>
      <c r="C111" s="106">
        <v>6</v>
      </c>
      <c r="D111" s="106" t="s">
        <v>330</v>
      </c>
      <c r="E111" s="112" t="s">
        <v>418</v>
      </c>
      <c r="F111" s="113"/>
      <c r="G111" s="113"/>
      <c r="H111" s="113"/>
      <c r="I111" s="113"/>
      <c r="J111" s="113"/>
      <c r="K111" s="113"/>
      <c r="L111" s="104"/>
      <c r="M111" s="111"/>
      <c r="N111" s="111"/>
      <c r="O111" s="111"/>
      <c r="P111" s="111"/>
      <c r="Q111" s="111"/>
      <c r="R111" s="111"/>
      <c r="S111" s="111"/>
      <c r="T111" s="111"/>
      <c r="U111" s="111">
        <v>0</v>
      </c>
      <c r="V111" s="111">
        <v>3</v>
      </c>
      <c r="W111" s="111">
        <v>0</v>
      </c>
      <c r="X111" s="111"/>
      <c r="Y111" s="111"/>
      <c r="Z111" s="111"/>
      <c r="AA111" s="111"/>
      <c r="AB111" s="111"/>
      <c r="AC111" s="111"/>
      <c r="AD111" s="107"/>
      <c r="AE111" s="107"/>
      <c r="AF111" s="114"/>
      <c r="AG111" s="108">
        <f t="shared" si="44"/>
        <v>0</v>
      </c>
      <c r="AH111" s="108">
        <f t="shared" si="44"/>
        <v>3</v>
      </c>
      <c r="AI111" s="108">
        <f t="shared" si="45"/>
        <v>3</v>
      </c>
      <c r="AJ111" s="108">
        <f t="shared" si="46"/>
        <v>0</v>
      </c>
      <c r="AK111" s="115" t="s">
        <v>181</v>
      </c>
      <c r="AL111" s="109"/>
      <c r="AM111" s="109"/>
      <c r="AN111" s="173" t="s">
        <v>54</v>
      </c>
    </row>
    <row r="112" spans="1:40" s="23" customFormat="1" ht="12.75">
      <c r="A112" s="188" t="s">
        <v>61</v>
      </c>
      <c r="B112" s="106" t="s">
        <v>95</v>
      </c>
      <c r="C112" s="106">
        <v>6</v>
      </c>
      <c r="D112" s="106" t="s">
        <v>331</v>
      </c>
      <c r="E112" s="107" t="s">
        <v>84</v>
      </c>
      <c r="F112" s="102"/>
      <c r="G112" s="102"/>
      <c r="H112" s="102"/>
      <c r="I112" s="102"/>
      <c r="J112" s="102"/>
      <c r="K112" s="102"/>
      <c r="L112" s="104"/>
      <c r="M112" s="111"/>
      <c r="N112" s="111"/>
      <c r="O112" s="111"/>
      <c r="P112" s="111"/>
      <c r="Q112" s="111"/>
      <c r="R112" s="111"/>
      <c r="S112" s="111"/>
      <c r="T112" s="111"/>
      <c r="U112" s="111">
        <v>0</v>
      </c>
      <c r="V112" s="111">
        <v>2</v>
      </c>
      <c r="W112" s="111">
        <v>0</v>
      </c>
      <c r="X112" s="111"/>
      <c r="Y112" s="111"/>
      <c r="Z112" s="111"/>
      <c r="AA112" s="111"/>
      <c r="AB112" s="111"/>
      <c r="AC112" s="111"/>
      <c r="AD112" s="107"/>
      <c r="AE112" s="107"/>
      <c r="AF112" s="108"/>
      <c r="AG112" s="108">
        <f t="shared" si="44"/>
        <v>0</v>
      </c>
      <c r="AH112" s="108">
        <f t="shared" si="44"/>
        <v>2</v>
      </c>
      <c r="AI112" s="108">
        <f t="shared" si="45"/>
        <v>2</v>
      </c>
      <c r="AJ112" s="108">
        <f t="shared" si="46"/>
        <v>0</v>
      </c>
      <c r="AK112" s="106" t="s">
        <v>181</v>
      </c>
      <c r="AL112" s="109"/>
      <c r="AM112" s="109"/>
      <c r="AN112" s="172"/>
    </row>
    <row r="113" spans="1:40" s="23" customFormat="1" ht="12.75">
      <c r="A113" s="188" t="s">
        <v>61</v>
      </c>
      <c r="B113" s="106" t="s">
        <v>95</v>
      </c>
      <c r="C113" s="106">
        <v>6</v>
      </c>
      <c r="D113" s="106" t="s">
        <v>332</v>
      </c>
      <c r="E113" s="107" t="s">
        <v>178</v>
      </c>
      <c r="F113" s="102"/>
      <c r="G113" s="102"/>
      <c r="H113" s="102"/>
      <c r="I113" s="102"/>
      <c r="J113" s="102"/>
      <c r="K113" s="102"/>
      <c r="L113" s="104"/>
      <c r="M113" s="111"/>
      <c r="N113" s="111"/>
      <c r="O113" s="111"/>
      <c r="P113" s="111"/>
      <c r="Q113" s="111"/>
      <c r="R113" s="111"/>
      <c r="S113" s="111"/>
      <c r="T113" s="111"/>
      <c r="U113" s="111">
        <v>0</v>
      </c>
      <c r="V113" s="111">
        <v>2</v>
      </c>
      <c r="W113" s="111">
        <v>0</v>
      </c>
      <c r="X113" s="111"/>
      <c r="Y113" s="111"/>
      <c r="Z113" s="111"/>
      <c r="AA113" s="111"/>
      <c r="AB113" s="111"/>
      <c r="AC113" s="111"/>
      <c r="AD113" s="107"/>
      <c r="AE113" s="107"/>
      <c r="AF113" s="116"/>
      <c r="AG113" s="108">
        <f t="shared" si="44"/>
        <v>0</v>
      </c>
      <c r="AH113" s="108">
        <f t="shared" si="44"/>
        <v>2</v>
      </c>
      <c r="AI113" s="108">
        <f t="shared" si="45"/>
        <v>2</v>
      </c>
      <c r="AJ113" s="108">
        <f t="shared" si="46"/>
        <v>0</v>
      </c>
      <c r="AK113" s="106" t="s">
        <v>181</v>
      </c>
      <c r="AL113" s="109"/>
      <c r="AM113" s="109"/>
      <c r="AN113" s="173"/>
    </row>
    <row r="114" spans="1:40" s="23" customFormat="1" ht="12.75">
      <c r="A114" s="188" t="s">
        <v>61</v>
      </c>
      <c r="B114" s="106" t="s">
        <v>95</v>
      </c>
      <c r="C114" s="106">
        <v>6</v>
      </c>
      <c r="D114" s="106" t="s">
        <v>333</v>
      </c>
      <c r="E114" s="107" t="s">
        <v>179</v>
      </c>
      <c r="F114" s="102"/>
      <c r="G114" s="102"/>
      <c r="H114" s="102"/>
      <c r="I114" s="102"/>
      <c r="J114" s="102"/>
      <c r="K114" s="102"/>
      <c r="L114" s="104"/>
      <c r="M114" s="111"/>
      <c r="N114" s="111"/>
      <c r="O114" s="111"/>
      <c r="P114" s="111"/>
      <c r="Q114" s="111"/>
      <c r="R114" s="111"/>
      <c r="S114" s="111"/>
      <c r="T114" s="111"/>
      <c r="U114" s="111">
        <v>0</v>
      </c>
      <c r="V114" s="111">
        <v>2</v>
      </c>
      <c r="W114" s="111">
        <v>0</v>
      </c>
      <c r="X114" s="111"/>
      <c r="Y114" s="111"/>
      <c r="Z114" s="111"/>
      <c r="AA114" s="111"/>
      <c r="AB114" s="111"/>
      <c r="AC114" s="111"/>
      <c r="AD114" s="107"/>
      <c r="AE114" s="107"/>
      <c r="AF114" s="116"/>
      <c r="AG114" s="108">
        <f t="shared" si="44"/>
        <v>0</v>
      </c>
      <c r="AH114" s="108">
        <f t="shared" si="44"/>
        <v>2</v>
      </c>
      <c r="AI114" s="108">
        <f t="shared" si="45"/>
        <v>2</v>
      </c>
      <c r="AJ114" s="108">
        <f t="shared" si="46"/>
        <v>0</v>
      </c>
      <c r="AK114" s="106" t="s">
        <v>181</v>
      </c>
      <c r="AL114" s="109"/>
      <c r="AM114" s="109"/>
      <c r="AN114" s="173"/>
    </row>
    <row r="115" spans="1:40" s="23" customFormat="1" ht="12.75">
      <c r="A115" s="188" t="s">
        <v>61</v>
      </c>
      <c r="B115" s="106" t="s">
        <v>95</v>
      </c>
      <c r="C115" s="106">
        <v>6</v>
      </c>
      <c r="D115" s="106" t="s">
        <v>334</v>
      </c>
      <c r="E115" s="107" t="s">
        <v>85</v>
      </c>
      <c r="F115" s="102"/>
      <c r="G115" s="102"/>
      <c r="H115" s="102"/>
      <c r="I115" s="102"/>
      <c r="J115" s="102"/>
      <c r="K115" s="102"/>
      <c r="L115" s="104"/>
      <c r="M115" s="111"/>
      <c r="N115" s="111"/>
      <c r="O115" s="111"/>
      <c r="P115" s="111"/>
      <c r="Q115" s="111"/>
      <c r="R115" s="111"/>
      <c r="S115" s="111"/>
      <c r="T115" s="111"/>
      <c r="U115" s="111">
        <v>0</v>
      </c>
      <c r="V115" s="111">
        <v>2</v>
      </c>
      <c r="W115" s="111">
        <v>0</v>
      </c>
      <c r="X115" s="111"/>
      <c r="Y115" s="111"/>
      <c r="Z115" s="111"/>
      <c r="AA115" s="111"/>
      <c r="AB115" s="111"/>
      <c r="AC115" s="111"/>
      <c r="AD115" s="107"/>
      <c r="AE115" s="107"/>
      <c r="AF115" s="116"/>
      <c r="AG115" s="108">
        <f t="shared" si="44"/>
        <v>0</v>
      </c>
      <c r="AH115" s="108">
        <f t="shared" si="44"/>
        <v>2</v>
      </c>
      <c r="AI115" s="108">
        <f t="shared" si="45"/>
        <v>2</v>
      </c>
      <c r="AJ115" s="108">
        <f t="shared" si="46"/>
        <v>0</v>
      </c>
      <c r="AK115" s="106" t="s">
        <v>181</v>
      </c>
      <c r="AL115" s="109"/>
      <c r="AM115" s="109"/>
      <c r="AN115" s="173"/>
    </row>
    <row r="116" spans="1:40" s="23" customFormat="1" ht="12.75">
      <c r="A116" s="188" t="s">
        <v>61</v>
      </c>
      <c r="B116" s="106" t="s">
        <v>95</v>
      </c>
      <c r="C116" s="106">
        <v>6</v>
      </c>
      <c r="D116" s="106" t="s">
        <v>335</v>
      </c>
      <c r="E116" s="107" t="s">
        <v>177</v>
      </c>
      <c r="F116" s="102"/>
      <c r="G116" s="102"/>
      <c r="H116" s="102"/>
      <c r="I116" s="102"/>
      <c r="J116" s="102"/>
      <c r="K116" s="102"/>
      <c r="L116" s="104"/>
      <c r="M116" s="111"/>
      <c r="N116" s="111"/>
      <c r="O116" s="111"/>
      <c r="P116" s="111"/>
      <c r="Q116" s="111"/>
      <c r="R116" s="111"/>
      <c r="S116" s="111"/>
      <c r="T116" s="111"/>
      <c r="U116" s="111">
        <v>0</v>
      </c>
      <c r="V116" s="111">
        <v>2</v>
      </c>
      <c r="W116" s="111">
        <v>0</v>
      </c>
      <c r="X116" s="111"/>
      <c r="Y116" s="111"/>
      <c r="Z116" s="111"/>
      <c r="AA116" s="111"/>
      <c r="AB116" s="111"/>
      <c r="AC116" s="111"/>
      <c r="AD116" s="107"/>
      <c r="AE116" s="107"/>
      <c r="AF116" s="116"/>
      <c r="AG116" s="108">
        <f t="shared" si="44"/>
        <v>0</v>
      </c>
      <c r="AH116" s="108">
        <f t="shared" si="44"/>
        <v>2</v>
      </c>
      <c r="AI116" s="108">
        <f t="shared" si="45"/>
        <v>2</v>
      </c>
      <c r="AJ116" s="108">
        <f t="shared" si="46"/>
        <v>0</v>
      </c>
      <c r="AK116" s="106" t="s">
        <v>181</v>
      </c>
      <c r="AL116" s="109"/>
      <c r="AM116" s="109"/>
      <c r="AN116" s="173"/>
    </row>
    <row r="117" spans="1:40" s="23" customFormat="1" ht="12.75">
      <c r="A117" s="188" t="s">
        <v>61</v>
      </c>
      <c r="B117" s="106" t="s">
        <v>96</v>
      </c>
      <c r="C117" s="106">
        <v>7</v>
      </c>
      <c r="D117" s="106" t="s">
        <v>336</v>
      </c>
      <c r="E117" s="107" t="s">
        <v>180</v>
      </c>
      <c r="F117" s="102"/>
      <c r="G117" s="102"/>
      <c r="H117" s="102"/>
      <c r="I117" s="102"/>
      <c r="J117" s="102"/>
      <c r="K117" s="102"/>
      <c r="L117" s="104"/>
      <c r="M117" s="111"/>
      <c r="N117" s="111"/>
      <c r="O117" s="111"/>
      <c r="P117" s="111"/>
      <c r="Q117" s="111"/>
      <c r="R117" s="111"/>
      <c r="S117" s="111"/>
      <c r="T117" s="111"/>
      <c r="U117" s="111"/>
      <c r="V117" s="111"/>
      <c r="W117" s="111"/>
      <c r="X117" s="111">
        <v>0</v>
      </c>
      <c r="Y117" s="111">
        <v>2</v>
      </c>
      <c r="Z117" s="111">
        <v>0</v>
      </c>
      <c r="AA117" s="111"/>
      <c r="AB117" s="111"/>
      <c r="AC117" s="111"/>
      <c r="AD117" s="107"/>
      <c r="AE117" s="107"/>
      <c r="AF117" s="116"/>
      <c r="AG117" s="108">
        <f t="shared" si="44"/>
        <v>0</v>
      </c>
      <c r="AH117" s="108">
        <f t="shared" si="44"/>
        <v>2</v>
      </c>
      <c r="AI117" s="108">
        <f t="shared" si="45"/>
        <v>2</v>
      </c>
      <c r="AJ117" s="108">
        <f t="shared" si="46"/>
        <v>0</v>
      </c>
      <c r="AK117" s="106" t="s">
        <v>181</v>
      </c>
      <c r="AL117" s="109"/>
      <c r="AM117" s="109"/>
      <c r="AN117" s="173"/>
    </row>
    <row r="118" spans="1:40" s="23" customFormat="1" ht="12.75">
      <c r="A118" s="188" t="s">
        <v>61</v>
      </c>
      <c r="B118" s="106" t="s">
        <v>96</v>
      </c>
      <c r="C118" s="106">
        <v>7</v>
      </c>
      <c r="D118" s="106" t="s">
        <v>337</v>
      </c>
      <c r="E118" s="107" t="s">
        <v>104</v>
      </c>
      <c r="F118" s="102"/>
      <c r="G118" s="102"/>
      <c r="H118" s="102"/>
      <c r="I118" s="102"/>
      <c r="J118" s="102"/>
      <c r="K118" s="102"/>
      <c r="L118" s="104"/>
      <c r="M118" s="111"/>
      <c r="N118" s="111"/>
      <c r="O118" s="111"/>
      <c r="P118" s="111"/>
      <c r="Q118" s="111"/>
      <c r="R118" s="111"/>
      <c r="S118" s="111"/>
      <c r="T118" s="111"/>
      <c r="U118" s="111"/>
      <c r="V118" s="111"/>
      <c r="W118" s="111"/>
      <c r="X118" s="111">
        <v>0</v>
      </c>
      <c r="Y118" s="111">
        <v>2</v>
      </c>
      <c r="Z118" s="111">
        <v>0</v>
      </c>
      <c r="AA118" s="111"/>
      <c r="AB118" s="111"/>
      <c r="AC118" s="111"/>
      <c r="AD118" s="107"/>
      <c r="AE118" s="107"/>
      <c r="AF118" s="116"/>
      <c r="AG118" s="108">
        <f t="shared" si="44"/>
        <v>0</v>
      </c>
      <c r="AH118" s="108">
        <f t="shared" si="44"/>
        <v>2</v>
      </c>
      <c r="AI118" s="108">
        <f t="shared" si="45"/>
        <v>2</v>
      </c>
      <c r="AJ118" s="108">
        <f t="shared" si="46"/>
        <v>0</v>
      </c>
      <c r="AK118" s="106" t="s">
        <v>181</v>
      </c>
      <c r="AL118" s="109"/>
      <c r="AM118" s="109"/>
      <c r="AN118" s="173"/>
    </row>
    <row r="119" spans="1:40" s="23" customFormat="1" ht="12.75">
      <c r="A119" s="188" t="s">
        <v>61</v>
      </c>
      <c r="B119" s="106" t="s">
        <v>96</v>
      </c>
      <c r="C119" s="106">
        <v>7</v>
      </c>
      <c r="D119" s="106" t="s">
        <v>338</v>
      </c>
      <c r="E119" s="107" t="s">
        <v>236</v>
      </c>
      <c r="F119" s="111"/>
      <c r="G119" s="111"/>
      <c r="H119" s="111"/>
      <c r="I119" s="111"/>
      <c r="J119" s="111"/>
      <c r="K119" s="111"/>
      <c r="L119" s="111"/>
      <c r="M119" s="111"/>
      <c r="N119" s="111"/>
      <c r="O119" s="111"/>
      <c r="P119" s="111"/>
      <c r="Q119" s="111"/>
      <c r="R119" s="111"/>
      <c r="S119" s="111"/>
      <c r="T119" s="111"/>
      <c r="U119" s="111"/>
      <c r="V119" s="111"/>
      <c r="W119" s="111"/>
      <c r="X119" s="111">
        <v>0</v>
      </c>
      <c r="Y119" s="111">
        <v>20</v>
      </c>
      <c r="Z119" s="111">
        <v>2</v>
      </c>
      <c r="AA119" s="111"/>
      <c r="AB119" s="111"/>
      <c r="AC119" s="111"/>
      <c r="AD119" s="107"/>
      <c r="AE119" s="107"/>
      <c r="AF119" s="107"/>
      <c r="AG119" s="117">
        <f t="shared" si="44"/>
        <v>0</v>
      </c>
      <c r="AH119" s="117">
        <f t="shared" si="44"/>
        <v>20</v>
      </c>
      <c r="AI119" s="117">
        <f t="shared" si="45"/>
        <v>20</v>
      </c>
      <c r="AJ119" s="117">
        <f t="shared" si="46"/>
        <v>2</v>
      </c>
      <c r="AK119" s="117" t="s">
        <v>20</v>
      </c>
      <c r="AL119" s="109"/>
      <c r="AM119" s="109"/>
      <c r="AN119" s="173"/>
    </row>
    <row r="120" spans="1:40" s="23" customFormat="1" ht="12.75">
      <c r="A120" s="188" t="s">
        <v>61</v>
      </c>
      <c r="B120" s="106" t="s">
        <v>96</v>
      </c>
      <c r="C120" s="106">
        <v>8</v>
      </c>
      <c r="D120" s="106" t="s">
        <v>339</v>
      </c>
      <c r="E120" s="107" t="s">
        <v>237</v>
      </c>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v>0</v>
      </c>
      <c r="AB120" s="111">
        <v>20</v>
      </c>
      <c r="AC120" s="111">
        <v>2</v>
      </c>
      <c r="AD120" s="107"/>
      <c r="AE120" s="107"/>
      <c r="AF120" s="107"/>
      <c r="AG120" s="117">
        <f t="shared" si="44"/>
        <v>0</v>
      </c>
      <c r="AH120" s="117">
        <f t="shared" si="44"/>
        <v>20</v>
      </c>
      <c r="AI120" s="117">
        <f t="shared" si="45"/>
        <v>20</v>
      </c>
      <c r="AJ120" s="117">
        <f t="shared" si="46"/>
        <v>2</v>
      </c>
      <c r="AK120" s="117" t="s">
        <v>20</v>
      </c>
      <c r="AL120" s="109"/>
      <c r="AM120" s="109"/>
      <c r="AN120" s="173" t="s">
        <v>102</v>
      </c>
    </row>
    <row r="121" spans="1:40" s="23" customFormat="1" ht="12.75">
      <c r="A121" s="189" t="s">
        <v>61</v>
      </c>
      <c r="B121" s="118" t="s">
        <v>96</v>
      </c>
      <c r="C121" s="118">
        <v>8</v>
      </c>
      <c r="D121" s="118" t="s">
        <v>340</v>
      </c>
      <c r="E121" s="119" t="s">
        <v>114</v>
      </c>
      <c r="F121" s="102"/>
      <c r="G121" s="102"/>
      <c r="H121" s="102"/>
      <c r="I121" s="102"/>
      <c r="J121" s="102"/>
      <c r="K121" s="102"/>
      <c r="L121" s="102"/>
      <c r="M121" s="102"/>
      <c r="N121" s="102"/>
      <c r="O121" s="102"/>
      <c r="P121" s="102"/>
      <c r="Q121" s="102"/>
      <c r="R121" s="102"/>
      <c r="S121" s="102"/>
      <c r="T121" s="102"/>
      <c r="U121" s="104"/>
      <c r="V121" s="104"/>
      <c r="W121" s="104"/>
      <c r="X121" s="104"/>
      <c r="Y121" s="104"/>
      <c r="Z121" s="104"/>
      <c r="AA121" s="102">
        <v>0</v>
      </c>
      <c r="AB121" s="102">
        <v>3</v>
      </c>
      <c r="AC121" s="102">
        <v>5</v>
      </c>
      <c r="AD121" s="120"/>
      <c r="AE121" s="120"/>
      <c r="AF121" s="120"/>
      <c r="AG121" s="121">
        <f t="shared" si="44"/>
        <v>0</v>
      </c>
      <c r="AH121" s="121">
        <f t="shared" si="44"/>
        <v>3</v>
      </c>
      <c r="AI121" s="121">
        <f t="shared" si="45"/>
        <v>3</v>
      </c>
      <c r="AJ121" s="121">
        <f t="shared" si="46"/>
        <v>5</v>
      </c>
      <c r="AK121" s="121" t="s">
        <v>93</v>
      </c>
      <c r="AL121" s="109"/>
      <c r="AM121" s="109"/>
      <c r="AN121" s="173"/>
    </row>
    <row r="122" spans="1:40" s="23" customFormat="1" ht="12.75">
      <c r="A122" s="181" t="s">
        <v>61</v>
      </c>
      <c r="B122" s="39"/>
      <c r="C122" s="39"/>
      <c r="D122" s="39"/>
      <c r="E122" s="41" t="s">
        <v>250</v>
      </c>
      <c r="F122" s="61">
        <v>0</v>
      </c>
      <c r="G122" s="61">
        <v>0</v>
      </c>
      <c r="H122" s="61">
        <v>0</v>
      </c>
      <c r="I122" s="47">
        <v>0</v>
      </c>
      <c r="J122" s="47">
        <v>15</v>
      </c>
      <c r="K122" s="47">
        <v>2</v>
      </c>
      <c r="L122" s="47">
        <v>0</v>
      </c>
      <c r="M122" s="47">
        <v>22</v>
      </c>
      <c r="N122" s="47">
        <v>2</v>
      </c>
      <c r="O122" s="47">
        <v>0</v>
      </c>
      <c r="P122" s="47">
        <v>89</v>
      </c>
      <c r="Q122" s="47">
        <v>7</v>
      </c>
      <c r="R122" s="47">
        <v>0</v>
      </c>
      <c r="S122" s="47">
        <v>83</v>
      </c>
      <c r="T122" s="47">
        <v>7</v>
      </c>
      <c r="U122" s="47">
        <v>0</v>
      </c>
      <c r="V122" s="47">
        <v>53</v>
      </c>
      <c r="W122" s="47">
        <v>4</v>
      </c>
      <c r="X122" s="47">
        <v>0</v>
      </c>
      <c r="Y122" s="47">
        <v>144</v>
      </c>
      <c r="Z122" s="47">
        <v>9</v>
      </c>
      <c r="AA122" s="47">
        <v>0</v>
      </c>
      <c r="AB122" s="47">
        <v>103</v>
      </c>
      <c r="AC122" s="47">
        <v>10</v>
      </c>
      <c r="AD122" s="47"/>
      <c r="AE122" s="47"/>
      <c r="AF122" s="47"/>
      <c r="AG122" s="47"/>
      <c r="AH122" s="47"/>
      <c r="AI122" s="47"/>
      <c r="AJ122" s="47">
        <f>H122+K122+N122+Q122+T122+W122+Z122+AC122</f>
        <v>41</v>
      </c>
      <c r="AK122" s="47"/>
      <c r="AL122" s="65"/>
      <c r="AM122" s="65"/>
      <c r="AN122" s="174"/>
    </row>
    <row r="123" spans="1:40" s="23" customFormat="1" ht="12.75">
      <c r="A123" s="182" t="s">
        <v>61</v>
      </c>
      <c r="B123" s="52" t="s">
        <v>92</v>
      </c>
      <c r="C123" s="52">
        <v>1</v>
      </c>
      <c r="D123" s="56" t="s">
        <v>383</v>
      </c>
      <c r="E123" s="53" t="s">
        <v>48</v>
      </c>
      <c r="F123" s="16">
        <v>0</v>
      </c>
      <c r="G123" s="16">
        <v>4</v>
      </c>
      <c r="H123" s="16">
        <v>6</v>
      </c>
      <c r="I123" s="16"/>
      <c r="J123" s="16"/>
      <c r="K123" s="16"/>
      <c r="L123" s="16"/>
      <c r="M123" s="16"/>
      <c r="N123" s="16"/>
      <c r="O123" s="13"/>
      <c r="P123" s="13"/>
      <c r="Q123" s="13"/>
      <c r="R123" s="13"/>
      <c r="S123" s="13"/>
      <c r="T123" s="13"/>
      <c r="U123" s="13"/>
      <c r="V123" s="13"/>
      <c r="W123" s="13"/>
      <c r="X123" s="13"/>
      <c r="Y123" s="13"/>
      <c r="Z123" s="13"/>
      <c r="AA123" s="13"/>
      <c r="AB123" s="13"/>
      <c r="AC123" s="13"/>
      <c r="AD123" s="59">
        <v>0</v>
      </c>
      <c r="AE123" s="59">
        <v>4</v>
      </c>
      <c r="AF123" s="59">
        <v>15</v>
      </c>
      <c r="AG123" s="59">
        <v>0</v>
      </c>
      <c r="AH123" s="59">
        <v>60</v>
      </c>
      <c r="AI123" s="59">
        <v>60</v>
      </c>
      <c r="AJ123" s="59">
        <v>6</v>
      </c>
      <c r="AK123" s="59" t="s">
        <v>20</v>
      </c>
      <c r="AL123" s="22"/>
      <c r="AM123" s="22"/>
      <c r="AN123" s="170"/>
    </row>
    <row r="124" spans="1:40" s="23" customFormat="1" ht="12.75">
      <c r="A124" s="178" t="s">
        <v>61</v>
      </c>
      <c r="B124" s="24" t="s">
        <v>92</v>
      </c>
      <c r="C124" s="24">
        <v>2</v>
      </c>
      <c r="D124" s="38" t="s">
        <v>384</v>
      </c>
      <c r="E124" s="14" t="s">
        <v>99</v>
      </c>
      <c r="F124" s="16"/>
      <c r="G124" s="16"/>
      <c r="H124" s="16"/>
      <c r="I124" s="16">
        <v>0</v>
      </c>
      <c r="J124" s="16">
        <v>4</v>
      </c>
      <c r="K124" s="16">
        <v>6</v>
      </c>
      <c r="L124" s="16"/>
      <c r="M124" s="16"/>
      <c r="N124" s="16"/>
      <c r="O124" s="13"/>
      <c r="P124" s="13"/>
      <c r="Q124" s="13"/>
      <c r="R124" s="13"/>
      <c r="S124" s="13"/>
      <c r="T124" s="13"/>
      <c r="U124" s="13"/>
      <c r="V124" s="13"/>
      <c r="W124" s="13"/>
      <c r="X124" s="13"/>
      <c r="Y124" s="13"/>
      <c r="Z124" s="13"/>
      <c r="AA124" s="13"/>
      <c r="AB124" s="13"/>
      <c r="AC124" s="13"/>
      <c r="AD124" s="46">
        <v>0</v>
      </c>
      <c r="AE124" s="46">
        <v>4</v>
      </c>
      <c r="AF124" s="46">
        <v>15</v>
      </c>
      <c r="AG124" s="46">
        <v>0</v>
      </c>
      <c r="AH124" s="46">
        <v>60</v>
      </c>
      <c r="AI124" s="46">
        <v>60</v>
      </c>
      <c r="AJ124" s="46">
        <v>6</v>
      </c>
      <c r="AK124" s="46" t="s">
        <v>20</v>
      </c>
      <c r="AL124" s="22"/>
      <c r="AM124" s="22"/>
      <c r="AN124" s="170"/>
    </row>
    <row r="125" spans="1:40" s="23" customFormat="1" ht="12.75">
      <c r="A125" s="178" t="s">
        <v>61</v>
      </c>
      <c r="B125" s="24" t="s">
        <v>94</v>
      </c>
      <c r="C125" s="24">
        <v>3</v>
      </c>
      <c r="D125" s="38" t="s">
        <v>385</v>
      </c>
      <c r="E125" s="14" t="s">
        <v>101</v>
      </c>
      <c r="F125" s="16"/>
      <c r="G125" s="16"/>
      <c r="H125" s="16"/>
      <c r="I125" s="16"/>
      <c r="J125" s="16"/>
      <c r="K125" s="16"/>
      <c r="L125" s="16">
        <v>0</v>
      </c>
      <c r="M125" s="16">
        <v>4</v>
      </c>
      <c r="N125" s="16">
        <v>6</v>
      </c>
      <c r="O125" s="13"/>
      <c r="P125" s="13"/>
      <c r="Q125" s="13"/>
      <c r="R125" s="13"/>
      <c r="S125" s="13"/>
      <c r="T125" s="13"/>
      <c r="U125" s="13"/>
      <c r="V125" s="13"/>
      <c r="W125" s="13"/>
      <c r="X125" s="13"/>
      <c r="Y125" s="13"/>
      <c r="Z125" s="13"/>
      <c r="AA125" s="13"/>
      <c r="AB125" s="13"/>
      <c r="AC125" s="13"/>
      <c r="AD125" s="46">
        <v>0</v>
      </c>
      <c r="AE125" s="46">
        <v>4</v>
      </c>
      <c r="AF125" s="46">
        <v>15</v>
      </c>
      <c r="AG125" s="46">
        <v>0</v>
      </c>
      <c r="AH125" s="46">
        <v>60</v>
      </c>
      <c r="AI125" s="46">
        <v>60</v>
      </c>
      <c r="AJ125" s="46">
        <v>6</v>
      </c>
      <c r="AK125" s="46" t="s">
        <v>20</v>
      </c>
      <c r="AL125" s="22"/>
      <c r="AM125" s="22"/>
      <c r="AN125" s="170"/>
    </row>
    <row r="126" spans="1:40" s="23" customFormat="1" ht="12.75">
      <c r="A126" s="178" t="s">
        <v>61</v>
      </c>
      <c r="B126" s="24" t="s">
        <v>94</v>
      </c>
      <c r="C126" s="24">
        <v>4</v>
      </c>
      <c r="D126" s="38" t="s">
        <v>386</v>
      </c>
      <c r="E126" s="14" t="s">
        <v>100</v>
      </c>
      <c r="F126" s="13"/>
      <c r="G126" s="13"/>
      <c r="H126" s="13"/>
      <c r="I126" s="13"/>
      <c r="J126" s="13"/>
      <c r="K126" s="13"/>
      <c r="L126" s="13"/>
      <c r="M126" s="13"/>
      <c r="N126" s="13"/>
      <c r="O126" s="16">
        <v>0</v>
      </c>
      <c r="P126" s="16">
        <v>4</v>
      </c>
      <c r="Q126" s="16">
        <v>4</v>
      </c>
      <c r="R126" s="13"/>
      <c r="S126" s="13"/>
      <c r="T126" s="13"/>
      <c r="U126" s="13"/>
      <c r="V126" s="13"/>
      <c r="W126" s="13"/>
      <c r="X126" s="13"/>
      <c r="Y126" s="13"/>
      <c r="Z126" s="13"/>
      <c r="AA126" s="13"/>
      <c r="AB126" s="13"/>
      <c r="AC126" s="13"/>
      <c r="AD126" s="46">
        <v>0</v>
      </c>
      <c r="AE126" s="46">
        <v>4</v>
      </c>
      <c r="AF126" s="46">
        <v>15</v>
      </c>
      <c r="AG126" s="46">
        <v>0</v>
      </c>
      <c r="AH126" s="46">
        <v>60</v>
      </c>
      <c r="AI126" s="46">
        <v>60</v>
      </c>
      <c r="AJ126" s="46">
        <v>4</v>
      </c>
      <c r="AK126" s="46" t="s">
        <v>20</v>
      </c>
      <c r="AL126" s="22"/>
      <c r="AM126" s="22"/>
      <c r="AN126" s="170"/>
    </row>
    <row r="127" spans="1:40" s="23" customFormat="1" ht="12.75">
      <c r="A127" s="178" t="s">
        <v>61</v>
      </c>
      <c r="B127" s="24" t="s">
        <v>94</v>
      </c>
      <c r="C127" s="24">
        <v>4</v>
      </c>
      <c r="D127" s="38" t="s">
        <v>387</v>
      </c>
      <c r="E127" s="9" t="s">
        <v>215</v>
      </c>
      <c r="F127" s="13"/>
      <c r="G127" s="13"/>
      <c r="H127" s="13"/>
      <c r="I127" s="13"/>
      <c r="J127" s="13"/>
      <c r="K127" s="13"/>
      <c r="L127" s="13"/>
      <c r="M127" s="13"/>
      <c r="N127" s="13"/>
      <c r="O127" s="16">
        <v>1</v>
      </c>
      <c r="P127" s="16">
        <v>3</v>
      </c>
      <c r="Q127" s="16">
        <v>4</v>
      </c>
      <c r="R127" s="13"/>
      <c r="S127" s="13"/>
      <c r="T127" s="13"/>
      <c r="U127" s="13"/>
      <c r="V127" s="13"/>
      <c r="W127" s="13"/>
      <c r="X127" s="13"/>
      <c r="Y127" s="13"/>
      <c r="Z127" s="13"/>
      <c r="AA127" s="13"/>
      <c r="AB127" s="13"/>
      <c r="AC127" s="13"/>
      <c r="AD127" s="46">
        <v>1</v>
      </c>
      <c r="AE127" s="46">
        <v>3</v>
      </c>
      <c r="AF127" s="46">
        <v>15</v>
      </c>
      <c r="AG127" s="46">
        <v>15</v>
      </c>
      <c r="AH127" s="46">
        <v>45</v>
      </c>
      <c r="AI127" s="46">
        <v>60</v>
      </c>
      <c r="AJ127" s="46">
        <v>4</v>
      </c>
      <c r="AK127" s="46" t="s">
        <v>93</v>
      </c>
      <c r="AL127" s="22"/>
      <c r="AM127" s="22"/>
      <c r="AN127" s="170"/>
    </row>
    <row r="128" spans="1:40" s="23" customFormat="1" ht="12.75">
      <c r="A128" s="178" t="s">
        <v>61</v>
      </c>
      <c r="B128" s="24" t="s">
        <v>95</v>
      </c>
      <c r="C128" s="24">
        <v>5</v>
      </c>
      <c r="D128" s="38" t="s">
        <v>388</v>
      </c>
      <c r="E128" s="9" t="s">
        <v>216</v>
      </c>
      <c r="F128" s="13"/>
      <c r="G128" s="13"/>
      <c r="H128" s="13"/>
      <c r="I128" s="13"/>
      <c r="J128" s="13"/>
      <c r="K128" s="13"/>
      <c r="L128" s="13"/>
      <c r="M128" s="13"/>
      <c r="N128" s="13"/>
      <c r="O128" s="13"/>
      <c r="P128" s="13"/>
      <c r="Q128" s="13"/>
      <c r="R128" s="13">
        <v>0</v>
      </c>
      <c r="S128" s="16">
        <v>2</v>
      </c>
      <c r="T128" s="16">
        <v>2</v>
      </c>
      <c r="U128" s="13"/>
      <c r="V128" s="13"/>
      <c r="W128" s="13"/>
      <c r="X128" s="13"/>
      <c r="Y128" s="13"/>
      <c r="Z128" s="13"/>
      <c r="AA128" s="13"/>
      <c r="AB128" s="13"/>
      <c r="AC128" s="13"/>
      <c r="AD128" s="46">
        <v>0</v>
      </c>
      <c r="AE128" s="46">
        <v>2</v>
      </c>
      <c r="AF128" s="46">
        <v>15</v>
      </c>
      <c r="AG128" s="46">
        <v>0</v>
      </c>
      <c r="AH128" s="46">
        <v>30</v>
      </c>
      <c r="AI128" s="46">
        <v>30</v>
      </c>
      <c r="AJ128" s="46">
        <v>2</v>
      </c>
      <c r="AK128" s="229" t="s">
        <v>20</v>
      </c>
      <c r="AL128" s="22"/>
      <c r="AM128" s="22"/>
      <c r="AN128" s="170"/>
    </row>
    <row r="129" spans="1:40" s="23" customFormat="1" ht="12.75">
      <c r="A129" s="178" t="s">
        <v>61</v>
      </c>
      <c r="B129" s="24" t="s">
        <v>95</v>
      </c>
      <c r="C129" s="24">
        <v>5</v>
      </c>
      <c r="D129" s="38" t="s">
        <v>389</v>
      </c>
      <c r="E129" s="44" t="s">
        <v>218</v>
      </c>
      <c r="F129" s="13"/>
      <c r="G129" s="13"/>
      <c r="H129" s="13"/>
      <c r="I129" s="13"/>
      <c r="J129" s="13"/>
      <c r="K129" s="13"/>
      <c r="L129" s="13"/>
      <c r="M129" s="13"/>
      <c r="N129" s="13"/>
      <c r="O129" s="13"/>
      <c r="P129" s="13"/>
      <c r="Q129" s="13"/>
      <c r="R129" s="16">
        <v>0</v>
      </c>
      <c r="S129" s="16">
        <v>4</v>
      </c>
      <c r="T129" s="16">
        <v>4</v>
      </c>
      <c r="U129" s="13"/>
      <c r="V129" s="13"/>
      <c r="W129" s="13"/>
      <c r="X129" s="13"/>
      <c r="Y129" s="13"/>
      <c r="Z129" s="13"/>
      <c r="AA129" s="13"/>
      <c r="AB129" s="13"/>
      <c r="AC129" s="13"/>
      <c r="AD129" s="46">
        <v>0</v>
      </c>
      <c r="AE129" s="46">
        <v>4</v>
      </c>
      <c r="AF129" s="46">
        <v>15</v>
      </c>
      <c r="AG129" s="46">
        <v>0</v>
      </c>
      <c r="AH129" s="46">
        <v>60</v>
      </c>
      <c r="AI129" s="46">
        <v>60</v>
      </c>
      <c r="AJ129" s="46">
        <v>4</v>
      </c>
      <c r="AK129" s="46" t="s">
        <v>20</v>
      </c>
      <c r="AL129" s="22"/>
      <c r="AM129" s="22"/>
      <c r="AN129" s="170"/>
    </row>
    <row r="130" spans="1:40" s="23" customFormat="1" ht="12.75">
      <c r="A130" s="178" t="s">
        <v>61</v>
      </c>
      <c r="B130" s="24" t="s">
        <v>95</v>
      </c>
      <c r="C130" s="24">
        <v>5</v>
      </c>
      <c r="D130" s="38" t="s">
        <v>390</v>
      </c>
      <c r="E130" s="14" t="s">
        <v>86</v>
      </c>
      <c r="F130" s="13"/>
      <c r="G130" s="13"/>
      <c r="H130" s="13"/>
      <c r="I130" s="13"/>
      <c r="J130" s="13"/>
      <c r="K130" s="13"/>
      <c r="L130" s="13"/>
      <c r="M130" s="13"/>
      <c r="N130" s="13"/>
      <c r="O130" s="13"/>
      <c r="P130" s="13"/>
      <c r="Q130" s="13"/>
      <c r="R130" s="13">
        <v>0</v>
      </c>
      <c r="S130" s="13">
        <v>2</v>
      </c>
      <c r="T130" s="13">
        <v>2</v>
      </c>
      <c r="U130" s="13"/>
      <c r="V130" s="13"/>
      <c r="W130" s="13"/>
      <c r="X130" s="13"/>
      <c r="Y130" s="13"/>
      <c r="Z130" s="13"/>
      <c r="AA130" s="13"/>
      <c r="AB130" s="13"/>
      <c r="AC130" s="13"/>
      <c r="AD130" s="21">
        <v>0</v>
      </c>
      <c r="AE130" s="21">
        <v>2</v>
      </c>
      <c r="AF130" s="21">
        <v>15</v>
      </c>
      <c r="AG130" s="21">
        <v>0</v>
      </c>
      <c r="AH130" s="21">
        <v>30</v>
      </c>
      <c r="AI130" s="21">
        <v>30</v>
      </c>
      <c r="AJ130" s="49">
        <v>2</v>
      </c>
      <c r="AK130" s="49" t="s">
        <v>20</v>
      </c>
      <c r="AL130" s="22"/>
      <c r="AM130" s="22"/>
      <c r="AN130" s="170"/>
    </row>
    <row r="131" spans="1:40" s="23" customFormat="1" ht="12.75">
      <c r="A131" s="178" t="s">
        <v>61</v>
      </c>
      <c r="B131" s="24" t="s">
        <v>95</v>
      </c>
      <c r="C131" s="24">
        <v>6</v>
      </c>
      <c r="D131" s="38" t="s">
        <v>391</v>
      </c>
      <c r="E131" s="14" t="s">
        <v>217</v>
      </c>
      <c r="F131" s="13"/>
      <c r="G131" s="13"/>
      <c r="H131" s="13"/>
      <c r="I131" s="13"/>
      <c r="J131" s="13"/>
      <c r="K131" s="13"/>
      <c r="L131" s="13"/>
      <c r="M131" s="13"/>
      <c r="N131" s="13"/>
      <c r="O131" s="13"/>
      <c r="P131" s="13"/>
      <c r="Q131" s="13"/>
      <c r="R131" s="13"/>
      <c r="S131" s="13"/>
      <c r="T131" s="13"/>
      <c r="U131" s="13">
        <v>0</v>
      </c>
      <c r="V131" s="13">
        <v>2</v>
      </c>
      <c r="W131" s="13">
        <v>2</v>
      </c>
      <c r="X131" s="13"/>
      <c r="Y131" s="13"/>
      <c r="Z131" s="13"/>
      <c r="AA131" s="13"/>
      <c r="AB131" s="13"/>
      <c r="AC131" s="13"/>
      <c r="AD131" s="21">
        <v>0</v>
      </c>
      <c r="AE131" s="21">
        <v>2</v>
      </c>
      <c r="AF131" s="21">
        <v>15</v>
      </c>
      <c r="AG131" s="21">
        <v>0</v>
      </c>
      <c r="AH131" s="21">
        <v>30</v>
      </c>
      <c r="AI131" s="21">
        <v>30</v>
      </c>
      <c r="AJ131" s="49">
        <v>2</v>
      </c>
      <c r="AK131" s="49" t="s">
        <v>20</v>
      </c>
      <c r="AL131" s="22"/>
      <c r="AM131" s="22"/>
      <c r="AN131" s="170"/>
    </row>
    <row r="132" spans="1:40" s="23" customFormat="1" ht="12.75">
      <c r="A132" s="180" t="s">
        <v>61</v>
      </c>
      <c r="B132" s="50" t="s">
        <v>95</v>
      </c>
      <c r="C132" s="50">
        <v>6</v>
      </c>
      <c r="D132" s="58" t="s">
        <v>392</v>
      </c>
      <c r="E132" s="55" t="s">
        <v>82</v>
      </c>
      <c r="F132" s="13"/>
      <c r="G132" s="13"/>
      <c r="H132" s="13"/>
      <c r="I132" s="13"/>
      <c r="J132" s="13"/>
      <c r="K132" s="13"/>
      <c r="L132" s="13"/>
      <c r="M132" s="13"/>
      <c r="N132" s="13"/>
      <c r="O132" s="13"/>
      <c r="P132" s="13"/>
      <c r="Q132" s="13"/>
      <c r="R132" s="13"/>
      <c r="S132" s="13"/>
      <c r="T132" s="13"/>
      <c r="U132" s="13"/>
      <c r="V132" s="13" t="s">
        <v>97</v>
      </c>
      <c r="W132" s="13"/>
      <c r="X132" s="13"/>
      <c r="Y132" s="13"/>
      <c r="Z132" s="13"/>
      <c r="AA132" s="13"/>
      <c r="AB132" s="13"/>
      <c r="AC132" s="13"/>
      <c r="AD132" s="25" t="s">
        <v>68</v>
      </c>
      <c r="AE132" s="25" t="s">
        <v>68</v>
      </c>
      <c r="AF132" s="25" t="s">
        <v>68</v>
      </c>
      <c r="AG132" s="25" t="s">
        <v>68</v>
      </c>
      <c r="AH132" s="25" t="s">
        <v>68</v>
      </c>
      <c r="AI132" s="25" t="s">
        <v>68</v>
      </c>
      <c r="AJ132" s="66">
        <v>0</v>
      </c>
      <c r="AK132" s="66" t="s">
        <v>97</v>
      </c>
      <c r="AL132" s="22"/>
      <c r="AM132" s="22"/>
      <c r="AN132" s="170"/>
    </row>
    <row r="133" spans="1:40" s="23" customFormat="1" ht="12.75">
      <c r="A133" s="181" t="s">
        <v>61</v>
      </c>
      <c r="B133" s="39"/>
      <c r="C133" s="39"/>
      <c r="D133" s="39"/>
      <c r="E133" s="41" t="s">
        <v>116</v>
      </c>
      <c r="F133" s="47">
        <v>0</v>
      </c>
      <c r="G133" s="47">
        <v>4</v>
      </c>
      <c r="H133" s="47">
        <v>6</v>
      </c>
      <c r="I133" s="47">
        <v>0</v>
      </c>
      <c r="J133" s="47">
        <v>4</v>
      </c>
      <c r="K133" s="47">
        <v>6</v>
      </c>
      <c r="L133" s="47">
        <v>0</v>
      </c>
      <c r="M133" s="47">
        <v>4</v>
      </c>
      <c r="N133" s="47">
        <v>6</v>
      </c>
      <c r="O133" s="47">
        <v>1</v>
      </c>
      <c r="P133" s="47">
        <v>7</v>
      </c>
      <c r="Q133" s="47">
        <v>8</v>
      </c>
      <c r="R133" s="47">
        <v>0</v>
      </c>
      <c r="S133" s="47">
        <v>8</v>
      </c>
      <c r="T133" s="47">
        <v>8</v>
      </c>
      <c r="U133" s="47">
        <v>0</v>
      </c>
      <c r="V133" s="47">
        <v>2</v>
      </c>
      <c r="W133" s="47">
        <v>2</v>
      </c>
      <c r="X133" s="47">
        <v>0</v>
      </c>
      <c r="Y133" s="47">
        <v>0</v>
      </c>
      <c r="Z133" s="47">
        <v>0</v>
      </c>
      <c r="AA133" s="47">
        <v>0</v>
      </c>
      <c r="AB133" s="47"/>
      <c r="AC133" s="47"/>
      <c r="AD133" s="47">
        <v>1</v>
      </c>
      <c r="AE133" s="47">
        <v>29</v>
      </c>
      <c r="AF133" s="47" t="s">
        <v>68</v>
      </c>
      <c r="AG133" s="47">
        <v>15</v>
      </c>
      <c r="AH133" s="47">
        <v>435</v>
      </c>
      <c r="AI133" s="47">
        <v>450</v>
      </c>
      <c r="AJ133" s="47">
        <v>36</v>
      </c>
      <c r="AK133" s="47"/>
      <c r="AL133" s="65"/>
      <c r="AM133" s="65"/>
      <c r="AN133" s="174"/>
    </row>
    <row r="134" spans="1:40" s="23" customFormat="1" ht="12.75">
      <c r="A134" s="182" t="s">
        <v>61</v>
      </c>
      <c r="B134" s="52" t="s">
        <v>92</v>
      </c>
      <c r="C134" s="52">
        <v>1</v>
      </c>
      <c r="D134" s="56" t="s">
        <v>393</v>
      </c>
      <c r="E134" s="53" t="s">
        <v>48</v>
      </c>
      <c r="F134" s="16">
        <v>0</v>
      </c>
      <c r="G134" s="16">
        <v>3</v>
      </c>
      <c r="H134" s="16">
        <v>4</v>
      </c>
      <c r="I134" s="16"/>
      <c r="J134" s="16"/>
      <c r="K134" s="16"/>
      <c r="L134" s="16"/>
      <c r="M134" s="16"/>
      <c r="N134" s="16"/>
      <c r="O134" s="16"/>
      <c r="P134" s="16"/>
      <c r="Q134" s="16"/>
      <c r="R134" s="13"/>
      <c r="S134" s="13"/>
      <c r="T134" s="13"/>
      <c r="U134" s="13"/>
      <c r="V134" s="13"/>
      <c r="W134" s="13"/>
      <c r="X134" s="13"/>
      <c r="Y134" s="13"/>
      <c r="Z134" s="13"/>
      <c r="AA134" s="13"/>
      <c r="AB134" s="13"/>
      <c r="AC134" s="13"/>
      <c r="AD134" s="59">
        <v>0</v>
      </c>
      <c r="AE134" s="59">
        <v>3</v>
      </c>
      <c r="AF134" s="59">
        <v>15</v>
      </c>
      <c r="AG134" s="59">
        <v>0</v>
      </c>
      <c r="AH134" s="59">
        <v>45</v>
      </c>
      <c r="AI134" s="59">
        <v>45</v>
      </c>
      <c r="AJ134" s="59">
        <v>4</v>
      </c>
      <c r="AK134" s="59" t="s">
        <v>20</v>
      </c>
      <c r="AL134" s="22"/>
      <c r="AM134" s="22"/>
      <c r="AN134" s="170"/>
    </row>
    <row r="135" spans="1:40" s="23" customFormat="1" ht="12.75">
      <c r="A135" s="178" t="s">
        <v>61</v>
      </c>
      <c r="B135" s="24" t="s">
        <v>92</v>
      </c>
      <c r="C135" s="24">
        <v>2</v>
      </c>
      <c r="D135" s="38" t="s">
        <v>394</v>
      </c>
      <c r="E135" s="14" t="s">
        <v>99</v>
      </c>
      <c r="F135" s="16"/>
      <c r="G135" s="16"/>
      <c r="H135" s="16"/>
      <c r="I135" s="16">
        <v>0</v>
      </c>
      <c r="J135" s="16">
        <v>3</v>
      </c>
      <c r="K135" s="16">
        <v>4</v>
      </c>
      <c r="L135" s="16"/>
      <c r="M135" s="16"/>
      <c r="N135" s="16"/>
      <c r="O135" s="16"/>
      <c r="P135" s="16"/>
      <c r="Q135" s="16"/>
      <c r="R135" s="13"/>
      <c r="S135" s="13"/>
      <c r="T135" s="13"/>
      <c r="U135" s="13"/>
      <c r="V135" s="13"/>
      <c r="W135" s="13"/>
      <c r="X135" s="13"/>
      <c r="Y135" s="13"/>
      <c r="Z135" s="13"/>
      <c r="AA135" s="13"/>
      <c r="AB135" s="13"/>
      <c r="AC135" s="13"/>
      <c r="AD135" s="46">
        <v>0</v>
      </c>
      <c r="AE135" s="46">
        <v>3</v>
      </c>
      <c r="AF135" s="46">
        <v>15</v>
      </c>
      <c r="AG135" s="46">
        <v>0</v>
      </c>
      <c r="AH135" s="46">
        <v>45</v>
      </c>
      <c r="AI135" s="46">
        <v>45</v>
      </c>
      <c r="AJ135" s="46">
        <v>4</v>
      </c>
      <c r="AK135" s="46" t="s">
        <v>20</v>
      </c>
      <c r="AL135" s="22"/>
      <c r="AM135" s="22"/>
      <c r="AN135" s="170"/>
    </row>
    <row r="136" spans="1:40" s="23" customFormat="1" ht="12.75">
      <c r="A136" s="178" t="s">
        <v>61</v>
      </c>
      <c r="B136" s="24" t="s">
        <v>94</v>
      </c>
      <c r="C136" s="24">
        <v>3</v>
      </c>
      <c r="D136" s="38" t="s">
        <v>395</v>
      </c>
      <c r="E136" s="14" t="s">
        <v>101</v>
      </c>
      <c r="F136" s="16"/>
      <c r="G136" s="16"/>
      <c r="H136" s="16"/>
      <c r="I136" s="16"/>
      <c r="J136" s="16"/>
      <c r="K136" s="16"/>
      <c r="L136" s="16">
        <v>0</v>
      </c>
      <c r="M136" s="16">
        <v>3</v>
      </c>
      <c r="N136" s="16">
        <v>4</v>
      </c>
      <c r="O136" s="16"/>
      <c r="P136" s="16"/>
      <c r="Q136" s="16"/>
      <c r="R136" s="13"/>
      <c r="S136" s="13"/>
      <c r="T136" s="13"/>
      <c r="U136" s="13"/>
      <c r="V136" s="13"/>
      <c r="W136" s="13"/>
      <c r="X136" s="13"/>
      <c r="Y136" s="13"/>
      <c r="Z136" s="13"/>
      <c r="AA136" s="13"/>
      <c r="AB136" s="13"/>
      <c r="AC136" s="13"/>
      <c r="AD136" s="46">
        <v>0</v>
      </c>
      <c r="AE136" s="46">
        <v>3</v>
      </c>
      <c r="AF136" s="46">
        <v>15</v>
      </c>
      <c r="AG136" s="46">
        <v>0</v>
      </c>
      <c r="AH136" s="46">
        <v>45</v>
      </c>
      <c r="AI136" s="46">
        <v>45</v>
      </c>
      <c r="AJ136" s="46">
        <v>4</v>
      </c>
      <c r="AK136" s="46" t="s">
        <v>20</v>
      </c>
      <c r="AL136" s="22"/>
      <c r="AM136" s="22"/>
      <c r="AN136" s="170"/>
    </row>
    <row r="137" spans="1:40" s="23" customFormat="1" ht="12.75">
      <c r="A137" s="178" t="s">
        <v>61</v>
      </c>
      <c r="B137" s="24" t="s">
        <v>94</v>
      </c>
      <c r="C137" s="24">
        <v>4</v>
      </c>
      <c r="D137" s="38" t="s">
        <v>396</v>
      </c>
      <c r="E137" s="14" t="s">
        <v>100</v>
      </c>
      <c r="F137" s="16"/>
      <c r="G137" s="16"/>
      <c r="H137" s="16"/>
      <c r="I137" s="16"/>
      <c r="J137" s="16"/>
      <c r="K137" s="16"/>
      <c r="L137" s="16"/>
      <c r="M137" s="16"/>
      <c r="N137" s="16"/>
      <c r="O137" s="16">
        <v>0</v>
      </c>
      <c r="P137" s="16">
        <v>3</v>
      </c>
      <c r="Q137" s="16">
        <v>4</v>
      </c>
      <c r="R137" s="13"/>
      <c r="S137" s="13"/>
      <c r="T137" s="13"/>
      <c r="U137" s="13"/>
      <c r="V137" s="13"/>
      <c r="W137" s="13"/>
      <c r="X137" s="13"/>
      <c r="Y137" s="13"/>
      <c r="Z137" s="13"/>
      <c r="AA137" s="13"/>
      <c r="AB137" s="13"/>
      <c r="AC137" s="13"/>
      <c r="AD137" s="46">
        <v>0</v>
      </c>
      <c r="AE137" s="46">
        <v>3</v>
      </c>
      <c r="AF137" s="46">
        <v>15</v>
      </c>
      <c r="AG137" s="46">
        <v>0</v>
      </c>
      <c r="AH137" s="46">
        <v>45</v>
      </c>
      <c r="AI137" s="46">
        <v>45</v>
      </c>
      <c r="AJ137" s="46">
        <v>4</v>
      </c>
      <c r="AK137" s="46" t="s">
        <v>20</v>
      </c>
      <c r="AL137" s="22"/>
      <c r="AM137" s="22"/>
      <c r="AN137" s="170"/>
    </row>
    <row r="138" spans="1:40" s="23" customFormat="1" ht="12.75">
      <c r="A138" s="178" t="s">
        <v>61</v>
      </c>
      <c r="B138" s="24" t="s">
        <v>92</v>
      </c>
      <c r="C138" s="24">
        <v>1</v>
      </c>
      <c r="D138" s="38" t="s">
        <v>397</v>
      </c>
      <c r="E138" s="14" t="s">
        <v>118</v>
      </c>
      <c r="F138" s="13">
        <v>0</v>
      </c>
      <c r="G138" s="13">
        <v>2</v>
      </c>
      <c r="H138" s="13">
        <v>2</v>
      </c>
      <c r="I138" s="13"/>
      <c r="J138" s="13"/>
      <c r="K138" s="13"/>
      <c r="L138" s="13"/>
      <c r="M138" s="13"/>
      <c r="N138" s="13"/>
      <c r="O138" s="13"/>
      <c r="P138" s="13"/>
      <c r="Q138" s="13"/>
      <c r="R138" s="13"/>
      <c r="S138" s="13"/>
      <c r="T138" s="13"/>
      <c r="U138" s="13"/>
      <c r="V138" s="13"/>
      <c r="W138" s="13"/>
      <c r="X138" s="13"/>
      <c r="Y138" s="13"/>
      <c r="Z138" s="13"/>
      <c r="AA138" s="13"/>
      <c r="AB138" s="13"/>
      <c r="AC138" s="13"/>
      <c r="AD138" s="21">
        <v>0</v>
      </c>
      <c r="AE138" s="21">
        <v>2</v>
      </c>
      <c r="AF138" s="21">
        <v>15</v>
      </c>
      <c r="AG138" s="21">
        <v>0</v>
      </c>
      <c r="AH138" s="21">
        <v>30</v>
      </c>
      <c r="AI138" s="21">
        <v>30</v>
      </c>
      <c r="AJ138" s="49">
        <v>2</v>
      </c>
      <c r="AK138" s="49" t="s">
        <v>20</v>
      </c>
      <c r="AL138" s="22"/>
      <c r="AM138" s="22"/>
      <c r="AN138" s="170"/>
    </row>
    <row r="139" spans="1:40" s="23" customFormat="1" ht="12.75">
      <c r="A139" s="178" t="s">
        <v>61</v>
      </c>
      <c r="B139" s="24" t="s">
        <v>92</v>
      </c>
      <c r="C139" s="24">
        <v>2</v>
      </c>
      <c r="D139" s="38" t="s">
        <v>398</v>
      </c>
      <c r="E139" s="14" t="s">
        <v>119</v>
      </c>
      <c r="F139" s="13"/>
      <c r="G139" s="13"/>
      <c r="H139" s="13"/>
      <c r="I139" s="13">
        <v>0</v>
      </c>
      <c r="J139" s="13">
        <v>2</v>
      </c>
      <c r="K139" s="13">
        <v>2</v>
      </c>
      <c r="L139" s="13"/>
      <c r="M139" s="13"/>
      <c r="N139" s="13"/>
      <c r="O139" s="13"/>
      <c r="P139" s="13"/>
      <c r="Q139" s="13"/>
      <c r="R139" s="13"/>
      <c r="S139" s="13"/>
      <c r="T139" s="13"/>
      <c r="U139" s="13"/>
      <c r="V139" s="13"/>
      <c r="W139" s="13"/>
      <c r="X139" s="13"/>
      <c r="Y139" s="13"/>
      <c r="Z139" s="13"/>
      <c r="AA139" s="13"/>
      <c r="AB139" s="13"/>
      <c r="AC139" s="13"/>
      <c r="AD139" s="21">
        <v>0</v>
      </c>
      <c r="AE139" s="21">
        <v>2</v>
      </c>
      <c r="AF139" s="21">
        <v>15</v>
      </c>
      <c r="AG139" s="21">
        <v>0</v>
      </c>
      <c r="AH139" s="21">
        <v>30</v>
      </c>
      <c r="AI139" s="21">
        <v>30</v>
      </c>
      <c r="AJ139" s="49">
        <v>2</v>
      </c>
      <c r="AK139" s="49" t="s">
        <v>20</v>
      </c>
      <c r="AL139" s="22"/>
      <c r="AM139" s="22"/>
      <c r="AN139" s="170"/>
    </row>
    <row r="140" spans="1:40" s="23" customFormat="1" ht="12.75">
      <c r="A140" s="178" t="s">
        <v>61</v>
      </c>
      <c r="B140" s="24" t="s">
        <v>94</v>
      </c>
      <c r="C140" s="45">
        <v>3</v>
      </c>
      <c r="D140" s="38" t="s">
        <v>399</v>
      </c>
      <c r="E140" s="44" t="s">
        <v>219</v>
      </c>
      <c r="F140" s="13"/>
      <c r="G140" s="13"/>
      <c r="H140" s="13"/>
      <c r="I140" s="13"/>
      <c r="J140" s="13"/>
      <c r="K140" s="13"/>
      <c r="L140" s="16">
        <v>0</v>
      </c>
      <c r="M140" s="16">
        <v>4</v>
      </c>
      <c r="N140" s="16">
        <v>4</v>
      </c>
      <c r="O140" s="13"/>
      <c r="P140" s="13"/>
      <c r="Q140" s="13"/>
      <c r="R140" s="13"/>
      <c r="S140" s="13"/>
      <c r="T140" s="13"/>
      <c r="U140" s="13"/>
      <c r="V140" s="13"/>
      <c r="W140" s="13"/>
      <c r="X140" s="13"/>
      <c r="Y140" s="13"/>
      <c r="Z140" s="13"/>
      <c r="AA140" s="13"/>
      <c r="AB140" s="13"/>
      <c r="AC140" s="13"/>
      <c r="AD140" s="46">
        <v>0</v>
      </c>
      <c r="AE140" s="46">
        <v>4</v>
      </c>
      <c r="AF140" s="46">
        <v>15</v>
      </c>
      <c r="AG140" s="46">
        <v>0</v>
      </c>
      <c r="AH140" s="46">
        <v>60</v>
      </c>
      <c r="AI140" s="46">
        <v>60</v>
      </c>
      <c r="AJ140" s="46">
        <v>4</v>
      </c>
      <c r="AK140" s="49" t="s">
        <v>20</v>
      </c>
      <c r="AL140" s="22"/>
      <c r="AM140" s="22"/>
      <c r="AN140" s="170"/>
    </row>
    <row r="141" spans="1:40" s="23" customFormat="1" ht="12.75">
      <c r="A141" s="178" t="s">
        <v>61</v>
      </c>
      <c r="B141" s="24" t="s">
        <v>92</v>
      </c>
      <c r="C141" s="24">
        <v>1</v>
      </c>
      <c r="D141" s="38" t="s">
        <v>400</v>
      </c>
      <c r="E141" s="14" t="s">
        <v>77</v>
      </c>
      <c r="F141" s="16">
        <v>3</v>
      </c>
      <c r="G141" s="16">
        <v>0</v>
      </c>
      <c r="H141" s="16">
        <v>3</v>
      </c>
      <c r="I141" s="13"/>
      <c r="J141" s="13"/>
      <c r="K141" s="13"/>
      <c r="L141" s="13"/>
      <c r="M141" s="13"/>
      <c r="N141" s="13"/>
      <c r="O141" s="13"/>
      <c r="P141" s="13"/>
      <c r="Q141" s="13"/>
      <c r="R141" s="13"/>
      <c r="S141" s="13"/>
      <c r="T141" s="13"/>
      <c r="U141" s="13"/>
      <c r="V141" s="13"/>
      <c r="W141" s="13"/>
      <c r="X141" s="13"/>
      <c r="Y141" s="13"/>
      <c r="Z141" s="13"/>
      <c r="AA141" s="13"/>
      <c r="AB141" s="13"/>
      <c r="AC141" s="13"/>
      <c r="AD141" s="46">
        <v>3</v>
      </c>
      <c r="AE141" s="46">
        <v>0</v>
      </c>
      <c r="AF141" s="46">
        <v>15</v>
      </c>
      <c r="AG141" s="46">
        <v>45</v>
      </c>
      <c r="AH141" s="46">
        <v>0</v>
      </c>
      <c r="AI141" s="46">
        <v>45</v>
      </c>
      <c r="AJ141" s="46">
        <v>3</v>
      </c>
      <c r="AK141" s="46" t="s">
        <v>93</v>
      </c>
      <c r="AL141" s="22"/>
      <c r="AM141" s="22"/>
      <c r="AN141" s="170"/>
    </row>
    <row r="142" spans="1:40" s="23" customFormat="1" ht="12.75">
      <c r="A142" s="178" t="s">
        <v>61</v>
      </c>
      <c r="B142" s="24" t="s">
        <v>95</v>
      </c>
      <c r="C142" s="24">
        <v>6</v>
      </c>
      <c r="D142" s="38" t="s">
        <v>401</v>
      </c>
      <c r="E142" s="14" t="s">
        <v>56</v>
      </c>
      <c r="F142" s="13"/>
      <c r="G142" s="13"/>
      <c r="H142" s="13"/>
      <c r="I142" s="13"/>
      <c r="J142" s="13"/>
      <c r="K142" s="13"/>
      <c r="L142" s="13"/>
      <c r="M142" s="13"/>
      <c r="N142" s="13"/>
      <c r="O142" s="16"/>
      <c r="P142" s="16"/>
      <c r="Q142" s="16"/>
      <c r="R142" s="13"/>
      <c r="S142" s="13"/>
      <c r="T142" s="13"/>
      <c r="U142" s="16">
        <v>0</v>
      </c>
      <c r="V142" s="16">
        <v>4</v>
      </c>
      <c r="W142" s="16">
        <v>4</v>
      </c>
      <c r="X142" s="13"/>
      <c r="Y142" s="13"/>
      <c r="Z142" s="13"/>
      <c r="AA142" s="13"/>
      <c r="AB142" s="13"/>
      <c r="AC142" s="13"/>
      <c r="AD142" s="46">
        <v>0</v>
      </c>
      <c r="AE142" s="46">
        <v>4</v>
      </c>
      <c r="AF142" s="46">
        <v>15</v>
      </c>
      <c r="AG142" s="46">
        <v>0</v>
      </c>
      <c r="AH142" s="46">
        <v>60</v>
      </c>
      <c r="AI142" s="46">
        <v>60</v>
      </c>
      <c r="AJ142" s="46">
        <v>4</v>
      </c>
      <c r="AK142" s="46" t="s">
        <v>20</v>
      </c>
      <c r="AL142" s="22"/>
      <c r="AM142" s="22"/>
      <c r="AN142" s="170"/>
    </row>
    <row r="143" spans="1:40" s="23" customFormat="1" ht="12.75">
      <c r="A143" s="178" t="s">
        <v>61</v>
      </c>
      <c r="B143" s="24" t="s">
        <v>96</v>
      </c>
      <c r="C143" s="24">
        <v>7</v>
      </c>
      <c r="D143" s="38" t="s">
        <v>402</v>
      </c>
      <c r="E143" s="14" t="s">
        <v>57</v>
      </c>
      <c r="F143" s="13"/>
      <c r="G143" s="13"/>
      <c r="H143" s="13"/>
      <c r="I143" s="13"/>
      <c r="J143" s="13"/>
      <c r="K143" s="13"/>
      <c r="L143" s="13"/>
      <c r="M143" s="13"/>
      <c r="N143" s="13"/>
      <c r="O143" s="13"/>
      <c r="P143" s="13"/>
      <c r="Q143" s="13"/>
      <c r="R143" s="13"/>
      <c r="S143" s="13"/>
      <c r="T143" s="13"/>
      <c r="U143" s="13"/>
      <c r="V143" s="13"/>
      <c r="W143" s="13"/>
      <c r="X143" s="16">
        <v>0</v>
      </c>
      <c r="Y143" s="16">
        <v>2</v>
      </c>
      <c r="Z143" s="16">
        <v>2</v>
      </c>
      <c r="AA143" s="13"/>
      <c r="AB143" s="13"/>
      <c r="AC143" s="13"/>
      <c r="AD143" s="21">
        <v>0</v>
      </c>
      <c r="AE143" s="21">
        <v>2</v>
      </c>
      <c r="AF143" s="21">
        <v>15</v>
      </c>
      <c r="AG143" s="21">
        <v>0</v>
      </c>
      <c r="AH143" s="21">
        <v>30</v>
      </c>
      <c r="AI143" s="21">
        <v>30</v>
      </c>
      <c r="AJ143" s="46">
        <v>2</v>
      </c>
      <c r="AK143" s="49" t="s">
        <v>20</v>
      </c>
      <c r="AL143" s="22"/>
      <c r="AM143" s="22"/>
      <c r="AN143" s="170"/>
    </row>
    <row r="144" spans="1:40" s="23" customFormat="1" ht="12.75">
      <c r="A144" s="178" t="s">
        <v>61</v>
      </c>
      <c r="B144" s="24" t="s">
        <v>94</v>
      </c>
      <c r="C144" s="24">
        <v>4</v>
      </c>
      <c r="D144" s="38" t="s">
        <v>403</v>
      </c>
      <c r="E144" s="14" t="s">
        <v>14</v>
      </c>
      <c r="F144" s="13"/>
      <c r="G144" s="13"/>
      <c r="H144" s="13"/>
      <c r="I144" s="13"/>
      <c r="J144" s="13"/>
      <c r="K144" s="13"/>
      <c r="L144" s="13"/>
      <c r="M144" s="13"/>
      <c r="N144" s="13"/>
      <c r="O144" s="16">
        <v>3</v>
      </c>
      <c r="P144" s="16">
        <v>0</v>
      </c>
      <c r="Q144" s="16">
        <v>3</v>
      </c>
      <c r="R144" s="13"/>
      <c r="S144" s="13"/>
      <c r="T144" s="13"/>
      <c r="U144" s="13"/>
      <c r="V144" s="13"/>
      <c r="W144" s="13"/>
      <c r="X144" s="13"/>
      <c r="Y144" s="13"/>
      <c r="Z144" s="13"/>
      <c r="AA144" s="13"/>
      <c r="AB144" s="13"/>
      <c r="AC144" s="13"/>
      <c r="AD144" s="46">
        <v>3</v>
      </c>
      <c r="AE144" s="46">
        <v>0</v>
      </c>
      <c r="AF144" s="46">
        <v>15</v>
      </c>
      <c r="AG144" s="46">
        <v>45</v>
      </c>
      <c r="AH144" s="46">
        <v>0</v>
      </c>
      <c r="AI144" s="46">
        <v>45</v>
      </c>
      <c r="AJ144" s="46">
        <v>3</v>
      </c>
      <c r="AK144" s="46" t="s">
        <v>93</v>
      </c>
      <c r="AL144" s="22"/>
      <c r="AM144" s="22"/>
      <c r="AN144" s="170"/>
    </row>
    <row r="145" spans="1:40" s="23" customFormat="1" ht="12.75">
      <c r="A145" s="180" t="s">
        <v>61</v>
      </c>
      <c r="B145" s="50" t="s">
        <v>95</v>
      </c>
      <c r="C145" s="50">
        <v>7</v>
      </c>
      <c r="D145" s="58" t="s">
        <v>404</v>
      </c>
      <c r="E145" s="55" t="s">
        <v>83</v>
      </c>
      <c r="F145" s="13"/>
      <c r="G145" s="13"/>
      <c r="H145" s="13"/>
      <c r="I145" s="13"/>
      <c r="J145" s="13"/>
      <c r="K145" s="13"/>
      <c r="L145" s="13"/>
      <c r="M145" s="13"/>
      <c r="N145" s="13"/>
      <c r="O145" s="13"/>
      <c r="P145" s="13"/>
      <c r="Q145" s="13"/>
      <c r="R145" s="13"/>
      <c r="S145" s="13"/>
      <c r="T145" s="13"/>
      <c r="U145" s="13"/>
      <c r="V145" s="13"/>
      <c r="W145" s="13"/>
      <c r="X145" s="13"/>
      <c r="Y145" s="13" t="s">
        <v>97</v>
      </c>
      <c r="Z145" s="13"/>
      <c r="AA145" s="13"/>
      <c r="AB145" s="13"/>
      <c r="AC145" s="13"/>
      <c r="AD145" s="25" t="s">
        <v>68</v>
      </c>
      <c r="AE145" s="25" t="s">
        <v>68</v>
      </c>
      <c r="AF145" s="25" t="s">
        <v>68</v>
      </c>
      <c r="AG145" s="25" t="s">
        <v>68</v>
      </c>
      <c r="AH145" s="25" t="s">
        <v>68</v>
      </c>
      <c r="AI145" s="25" t="s">
        <v>68</v>
      </c>
      <c r="AJ145" s="66">
        <v>0</v>
      </c>
      <c r="AK145" s="66" t="s">
        <v>97</v>
      </c>
      <c r="AL145" s="22"/>
      <c r="AM145" s="22"/>
      <c r="AN145" s="170"/>
    </row>
    <row r="146" spans="1:40" s="23" customFormat="1" ht="12.75">
      <c r="A146" s="181" t="s">
        <v>61</v>
      </c>
      <c r="B146" s="39"/>
      <c r="C146" s="39"/>
      <c r="D146" s="39"/>
      <c r="E146" s="41" t="s">
        <v>98</v>
      </c>
      <c r="F146" s="47">
        <f>SUM(F134:F145)</f>
        <v>3</v>
      </c>
      <c r="G146" s="47">
        <f aca="true" t="shared" si="47" ref="G146:AE146">SUM(G134:G145)</f>
        <v>5</v>
      </c>
      <c r="H146" s="47">
        <v>9</v>
      </c>
      <c r="I146" s="47">
        <f t="shared" si="47"/>
        <v>0</v>
      </c>
      <c r="J146" s="47">
        <f t="shared" si="47"/>
        <v>5</v>
      </c>
      <c r="K146" s="47">
        <v>6</v>
      </c>
      <c r="L146" s="47">
        <f t="shared" si="47"/>
        <v>0</v>
      </c>
      <c r="M146" s="47">
        <f t="shared" si="47"/>
        <v>7</v>
      </c>
      <c r="N146" s="47">
        <v>8</v>
      </c>
      <c r="O146" s="47">
        <f t="shared" si="47"/>
        <v>3</v>
      </c>
      <c r="P146" s="47">
        <f t="shared" si="47"/>
        <v>3</v>
      </c>
      <c r="Q146" s="47">
        <v>7</v>
      </c>
      <c r="R146" s="47">
        <f t="shared" si="47"/>
        <v>0</v>
      </c>
      <c r="S146" s="47">
        <f t="shared" si="47"/>
        <v>0</v>
      </c>
      <c r="T146" s="47">
        <f t="shared" si="47"/>
        <v>0</v>
      </c>
      <c r="U146" s="47">
        <f t="shared" si="47"/>
        <v>0</v>
      </c>
      <c r="V146" s="47">
        <f t="shared" si="47"/>
        <v>4</v>
      </c>
      <c r="W146" s="47">
        <v>4</v>
      </c>
      <c r="X146" s="47">
        <f t="shared" si="47"/>
        <v>0</v>
      </c>
      <c r="Y146" s="47">
        <f t="shared" si="47"/>
        <v>2</v>
      </c>
      <c r="Z146" s="47">
        <v>2</v>
      </c>
      <c r="AA146" s="47">
        <f t="shared" si="47"/>
        <v>0</v>
      </c>
      <c r="AB146" s="47">
        <f t="shared" si="47"/>
        <v>0</v>
      </c>
      <c r="AC146" s="47">
        <f t="shared" si="47"/>
        <v>0</v>
      </c>
      <c r="AD146" s="47">
        <f t="shared" si="47"/>
        <v>6</v>
      </c>
      <c r="AE146" s="47">
        <f t="shared" si="47"/>
        <v>26</v>
      </c>
      <c r="AF146" s="47" t="s">
        <v>68</v>
      </c>
      <c r="AG146" s="47">
        <v>90</v>
      </c>
      <c r="AH146" s="47">
        <v>390</v>
      </c>
      <c r="AI146" s="47">
        <v>480</v>
      </c>
      <c r="AJ146" s="99">
        <v>36</v>
      </c>
      <c r="AK146" s="47"/>
      <c r="AL146" s="65"/>
      <c r="AM146" s="65"/>
      <c r="AN146" s="174"/>
    </row>
    <row r="147" spans="1:40" s="23" customFormat="1" ht="13.5" thickBot="1">
      <c r="A147" s="277"/>
      <c r="B147" s="278"/>
      <c r="C147" s="278"/>
      <c r="D147" s="190"/>
      <c r="E147" s="191" t="s">
        <v>214</v>
      </c>
      <c r="F147" s="192">
        <f>F90+F89+F64+F122+F91+'2 féléves VMT'!D86+F87</f>
        <v>13</v>
      </c>
      <c r="G147" s="192">
        <f>G90+G89+G64+G122+G91+G86+G87</f>
        <v>14</v>
      </c>
      <c r="H147" s="192">
        <f>H90+H89+H64+H122+H91+H86+H87</f>
        <v>31</v>
      </c>
      <c r="I147" s="192">
        <f>I90+I89+I64+I122+I91+I86+I87</f>
        <v>10</v>
      </c>
      <c r="J147" s="192">
        <f>J90+J89+J64+J122+J91+J86+J87</f>
        <v>35</v>
      </c>
      <c r="K147" s="192">
        <v>33</v>
      </c>
      <c r="L147" s="192">
        <f aca="true" t="shared" si="48" ref="L147:AC147">L90+L89+L64+L122+L91+L86+L87</f>
        <v>13</v>
      </c>
      <c r="M147" s="192">
        <f t="shared" si="48"/>
        <v>41</v>
      </c>
      <c r="N147" s="192">
        <f t="shared" si="48"/>
        <v>34</v>
      </c>
      <c r="O147" s="192">
        <f t="shared" si="48"/>
        <v>4</v>
      </c>
      <c r="P147" s="192">
        <f t="shared" si="48"/>
        <v>95</v>
      </c>
      <c r="Q147" s="192">
        <f t="shared" si="48"/>
        <v>29</v>
      </c>
      <c r="R147" s="192">
        <f t="shared" si="48"/>
        <v>3</v>
      </c>
      <c r="S147" s="192">
        <f t="shared" si="48"/>
        <v>91</v>
      </c>
      <c r="T147" s="192">
        <f t="shared" si="48"/>
        <v>29</v>
      </c>
      <c r="U147" s="192">
        <f t="shared" si="48"/>
        <v>8</v>
      </c>
      <c r="V147" s="192">
        <f t="shared" si="48"/>
        <v>64</v>
      </c>
      <c r="W147" s="192">
        <f t="shared" si="48"/>
        <v>28</v>
      </c>
      <c r="X147" s="192">
        <f t="shared" si="48"/>
        <v>5</v>
      </c>
      <c r="Y147" s="192">
        <f t="shared" si="48"/>
        <v>152</v>
      </c>
      <c r="Z147" s="192">
        <f t="shared" si="48"/>
        <v>28</v>
      </c>
      <c r="AA147" s="192">
        <f t="shared" si="48"/>
        <v>2</v>
      </c>
      <c r="AB147" s="192">
        <f t="shared" si="48"/>
        <v>103</v>
      </c>
      <c r="AC147" s="192">
        <f t="shared" si="48"/>
        <v>29</v>
      </c>
      <c r="AD147" s="193" t="s">
        <v>68</v>
      </c>
      <c r="AE147" s="193" t="s">
        <v>68</v>
      </c>
      <c r="AF147" s="193" t="s">
        <v>68</v>
      </c>
      <c r="AG147" s="192">
        <f>AG64</f>
        <v>870</v>
      </c>
      <c r="AH147" s="192">
        <f>AH64+120</f>
        <v>1290</v>
      </c>
      <c r="AI147" s="192">
        <f>SUM(AG147:AH147)</f>
        <v>2160</v>
      </c>
      <c r="AJ147" s="192">
        <f>AJ64+AJ67+AJ89+AJ90+AJ91+AJ122</f>
        <v>240</v>
      </c>
      <c r="AK147" s="194"/>
      <c r="AL147" s="195"/>
      <c r="AM147" s="195"/>
      <c r="AN147" s="196"/>
    </row>
  </sheetData>
  <sheetProtection sort="0" autoFilter="0" pivotTables="0"/>
  <autoFilter ref="A2:AN147"/>
  <mergeCells count="3">
    <mergeCell ref="A1:AN1"/>
    <mergeCell ref="A147:C147"/>
    <mergeCell ref="AL65:AL87"/>
  </mergeCells>
  <printOptions gridLines="1" horizontalCentered="1" verticalCentered="1"/>
  <pageMargins left="0.2362204724409449" right="0.2362204724409449" top="0.15748031496062992" bottom="0.15748031496062992" header="0.31496062992125984" footer="0.31496062992125984"/>
  <pageSetup fitToHeight="0" fitToWidth="1" horizontalDpi="600" verticalDpi="600" orientation="landscape" paperSize="9" scale="55" r:id="rId2"/>
  <rowBreaks count="2" manualBreakCount="2">
    <brk id="38" max="37" man="1"/>
    <brk id="67" max="37" man="1"/>
  </rowBreaks>
  <drawing r:id="rId1"/>
</worksheet>
</file>

<file path=xl/worksheets/sheet2.xml><?xml version="1.0" encoding="utf-8"?>
<worksheet xmlns="http://schemas.openxmlformats.org/spreadsheetml/2006/main" xmlns:r="http://schemas.openxmlformats.org/officeDocument/2006/relationships">
  <dimension ref="A1:H147"/>
  <sheetViews>
    <sheetView zoomScalePageLayoutView="0" workbookViewId="0" topLeftCell="A1">
      <selection activeCell="A1" sqref="A1:G1"/>
    </sheetView>
  </sheetViews>
  <sheetFormatPr defaultColWidth="9.00390625" defaultRowHeight="12.75"/>
  <cols>
    <col min="1" max="1" width="3.125" style="175" bestFit="1" customWidth="1"/>
    <col min="2" max="2" width="1.875" style="175" bestFit="1" customWidth="1"/>
    <col min="3" max="3" width="11.25390625" style="175" bestFit="1" customWidth="1"/>
    <col min="4" max="4" width="57.25390625" style="175" customWidth="1"/>
    <col min="5" max="5" width="4.75390625" style="137" customWidth="1"/>
    <col min="6" max="6" width="2.00390625" style="137" bestFit="1" customWidth="1"/>
    <col min="7" max="7" width="64.375" style="175" customWidth="1"/>
    <col min="8" max="8" width="35.125" style="175" customWidth="1"/>
    <col min="9" max="16384" width="9.125" style="175" customWidth="1"/>
  </cols>
  <sheetData>
    <row r="1" spans="1:8" ht="88.5" customHeight="1" thickBot="1">
      <c r="A1" s="283" t="s">
        <v>442</v>
      </c>
      <c r="B1" s="284"/>
      <c r="C1" s="284"/>
      <c r="D1" s="284"/>
      <c r="E1" s="284"/>
      <c r="F1" s="284"/>
      <c r="G1" s="284"/>
      <c r="H1" s="200"/>
    </row>
    <row r="2" spans="1:8" s="230" customFormat="1" ht="15" customHeight="1" thickBot="1">
      <c r="A2" s="252" t="s">
        <v>428</v>
      </c>
      <c r="B2" s="253" t="s">
        <v>429</v>
      </c>
      <c r="C2" s="253"/>
      <c r="D2" s="254"/>
      <c r="E2" s="255" t="s">
        <v>428</v>
      </c>
      <c r="F2" s="251" t="s">
        <v>429</v>
      </c>
      <c r="G2" s="256" t="s">
        <v>441</v>
      </c>
      <c r="H2" s="250" t="s">
        <v>450</v>
      </c>
    </row>
    <row r="3" spans="1:8" ht="12.75">
      <c r="A3" s="126" t="s">
        <v>92</v>
      </c>
      <c r="B3" s="127">
        <v>2</v>
      </c>
      <c r="C3" s="128" t="s">
        <v>311</v>
      </c>
      <c r="D3" s="231" t="s">
        <v>227</v>
      </c>
      <c r="E3" s="285" t="s">
        <v>92</v>
      </c>
      <c r="F3" s="287">
        <v>2</v>
      </c>
      <c r="G3" s="289" t="s">
        <v>452</v>
      </c>
      <c r="H3" s="282" t="s">
        <v>451</v>
      </c>
    </row>
    <row r="4" spans="1:8" ht="13.5" thickBot="1">
      <c r="A4" s="129" t="s">
        <v>94</v>
      </c>
      <c r="B4" s="130">
        <v>3</v>
      </c>
      <c r="C4" s="131" t="s">
        <v>312</v>
      </c>
      <c r="D4" s="232" t="s">
        <v>228</v>
      </c>
      <c r="E4" s="286"/>
      <c r="F4" s="288"/>
      <c r="G4" s="290"/>
      <c r="H4" s="282"/>
    </row>
    <row r="5" spans="1:8" ht="13.5" thickBot="1">
      <c r="A5" s="261" t="s">
        <v>94</v>
      </c>
      <c r="B5" s="262">
        <v>4</v>
      </c>
      <c r="C5" s="152" t="s">
        <v>313</v>
      </c>
      <c r="D5" s="257" t="s">
        <v>203</v>
      </c>
      <c r="E5" s="242" t="s">
        <v>94</v>
      </c>
      <c r="F5" s="247">
        <v>4</v>
      </c>
      <c r="G5" s="246" t="s">
        <v>453</v>
      </c>
      <c r="H5" s="282"/>
    </row>
    <row r="6" spans="1:8" ht="13.5" thickBot="1">
      <c r="A6" s="258" t="s">
        <v>95</v>
      </c>
      <c r="B6" s="259">
        <v>5</v>
      </c>
      <c r="C6" s="260" t="s">
        <v>314</v>
      </c>
      <c r="D6" s="233" t="s">
        <v>204</v>
      </c>
      <c r="E6" s="242" t="s">
        <v>95</v>
      </c>
      <c r="F6" s="247">
        <v>6</v>
      </c>
      <c r="G6" s="246" t="s">
        <v>454</v>
      </c>
      <c r="H6" s="282"/>
    </row>
    <row r="7" spans="1:8" ht="12.75">
      <c r="A7" s="126" t="s">
        <v>96</v>
      </c>
      <c r="B7" s="127">
        <v>7</v>
      </c>
      <c r="C7" s="128" t="s">
        <v>315</v>
      </c>
      <c r="D7" s="231" t="s">
        <v>175</v>
      </c>
      <c r="E7" s="285" t="s">
        <v>96</v>
      </c>
      <c r="F7" s="287">
        <v>8</v>
      </c>
      <c r="G7" s="289" t="s">
        <v>455</v>
      </c>
      <c r="H7" s="282"/>
    </row>
    <row r="8" spans="1:8" ht="13.5" thickBot="1">
      <c r="A8" s="129" t="s">
        <v>96</v>
      </c>
      <c r="B8" s="130">
        <v>8</v>
      </c>
      <c r="C8" s="131" t="s">
        <v>316</v>
      </c>
      <c r="D8" s="232" t="s">
        <v>176</v>
      </c>
      <c r="E8" s="286"/>
      <c r="F8" s="288"/>
      <c r="G8" s="290"/>
      <c r="H8" s="282"/>
    </row>
    <row r="9" spans="1:7" ht="12.75">
      <c r="A9" s="132" t="s">
        <v>94</v>
      </c>
      <c r="B9" s="133">
        <v>3</v>
      </c>
      <c r="C9" s="134" t="s">
        <v>317</v>
      </c>
      <c r="D9" s="234" t="s">
        <v>243</v>
      </c>
      <c r="E9" s="239"/>
      <c r="F9" s="135"/>
      <c r="G9" s="289" t="s">
        <v>427</v>
      </c>
    </row>
    <row r="10" spans="1:7" ht="12.75">
      <c r="A10" s="136" t="s">
        <v>94</v>
      </c>
      <c r="B10" s="123">
        <v>3</v>
      </c>
      <c r="C10" s="124" t="s">
        <v>318</v>
      </c>
      <c r="D10" s="235" t="s">
        <v>232</v>
      </c>
      <c r="E10" s="240"/>
      <c r="G10" s="291"/>
    </row>
    <row r="11" spans="1:7" ht="12.75">
      <c r="A11" s="136" t="s">
        <v>94</v>
      </c>
      <c r="B11" s="123">
        <v>3</v>
      </c>
      <c r="C11" s="124" t="s">
        <v>319</v>
      </c>
      <c r="D11" s="235" t="s">
        <v>112</v>
      </c>
      <c r="E11" s="240"/>
      <c r="G11" s="291"/>
    </row>
    <row r="12" spans="1:7" ht="12.75">
      <c r="A12" s="136" t="s">
        <v>94</v>
      </c>
      <c r="B12" s="123">
        <v>3</v>
      </c>
      <c r="C12" s="124" t="s">
        <v>320</v>
      </c>
      <c r="D12" s="235" t="s">
        <v>113</v>
      </c>
      <c r="E12" s="240"/>
      <c r="G12" s="291"/>
    </row>
    <row r="13" spans="1:7" ht="12.75">
      <c r="A13" s="136" t="s">
        <v>94</v>
      </c>
      <c r="B13" s="123">
        <v>4</v>
      </c>
      <c r="C13" s="124" t="s">
        <v>321</v>
      </c>
      <c r="D13" s="235" t="s">
        <v>229</v>
      </c>
      <c r="E13" s="240"/>
      <c r="G13" s="291"/>
    </row>
    <row r="14" spans="1:7" ht="12.75">
      <c r="A14" s="136" t="s">
        <v>94</v>
      </c>
      <c r="B14" s="123">
        <v>4</v>
      </c>
      <c r="C14" s="124" t="s">
        <v>322</v>
      </c>
      <c r="D14" s="235" t="s">
        <v>230</v>
      </c>
      <c r="E14" s="240"/>
      <c r="G14" s="291"/>
    </row>
    <row r="15" spans="1:7" ht="13.5" thickBot="1">
      <c r="A15" s="138" t="s">
        <v>94</v>
      </c>
      <c r="B15" s="139">
        <v>4</v>
      </c>
      <c r="C15" s="140" t="s">
        <v>323</v>
      </c>
      <c r="D15" s="236" t="s">
        <v>231</v>
      </c>
      <c r="E15" s="241"/>
      <c r="F15" s="141"/>
      <c r="G15" s="290"/>
    </row>
    <row r="16" spans="1:7" ht="13.5" thickBot="1">
      <c r="A16" s="150" t="s">
        <v>94</v>
      </c>
      <c r="B16" s="151">
        <v>4</v>
      </c>
      <c r="C16" s="152" t="s">
        <v>324</v>
      </c>
      <c r="D16" s="237" t="s">
        <v>202</v>
      </c>
      <c r="E16" s="242" t="s">
        <v>94</v>
      </c>
      <c r="F16" s="247">
        <v>3</v>
      </c>
      <c r="G16" s="157" t="s">
        <v>456</v>
      </c>
    </row>
    <row r="17" spans="1:7" ht="26.25" thickBot="1">
      <c r="A17" s="154" t="s">
        <v>95</v>
      </c>
      <c r="B17" s="155">
        <v>5</v>
      </c>
      <c r="C17" s="156" t="s">
        <v>325</v>
      </c>
      <c r="D17" s="238" t="s">
        <v>186</v>
      </c>
      <c r="E17" s="243" t="s">
        <v>95</v>
      </c>
      <c r="F17" s="248">
        <v>5</v>
      </c>
      <c r="G17" s="146" t="s">
        <v>458</v>
      </c>
    </row>
    <row r="18" spans="1:7" ht="12.75">
      <c r="A18" s="142" t="s">
        <v>95</v>
      </c>
      <c r="B18" s="143">
        <v>6</v>
      </c>
      <c r="C18" s="128" t="s">
        <v>326</v>
      </c>
      <c r="D18" s="231" t="s">
        <v>187</v>
      </c>
      <c r="E18" s="285" t="s">
        <v>96</v>
      </c>
      <c r="F18" s="287">
        <v>7</v>
      </c>
      <c r="G18" s="292" t="s">
        <v>457</v>
      </c>
    </row>
    <row r="19" spans="1:7" ht="13.5" thickBot="1">
      <c r="A19" s="144" t="s">
        <v>96</v>
      </c>
      <c r="B19" s="145">
        <v>7</v>
      </c>
      <c r="C19" s="131" t="s">
        <v>327</v>
      </c>
      <c r="D19" s="232" t="s">
        <v>103</v>
      </c>
      <c r="E19" s="286"/>
      <c r="F19" s="288"/>
      <c r="G19" s="293"/>
    </row>
    <row r="20" spans="1:7" ht="12.75">
      <c r="A20" s="147" t="s">
        <v>94</v>
      </c>
      <c r="B20" s="148">
        <v>4</v>
      </c>
      <c r="C20" s="134" t="s">
        <v>328</v>
      </c>
      <c r="D20" s="234" t="s">
        <v>416</v>
      </c>
      <c r="E20" s="239"/>
      <c r="F20" s="135"/>
      <c r="G20" s="294" t="s">
        <v>427</v>
      </c>
    </row>
    <row r="21" spans="1:7" ht="12.75">
      <c r="A21" s="149" t="s">
        <v>95</v>
      </c>
      <c r="B21" s="125">
        <v>5</v>
      </c>
      <c r="C21" s="124" t="s">
        <v>329</v>
      </c>
      <c r="D21" s="235" t="s">
        <v>417</v>
      </c>
      <c r="E21" s="240"/>
      <c r="G21" s="295"/>
    </row>
    <row r="22" spans="1:7" ht="12.75">
      <c r="A22" s="149" t="s">
        <v>95</v>
      </c>
      <c r="B22" s="125">
        <v>6</v>
      </c>
      <c r="C22" s="124" t="s">
        <v>330</v>
      </c>
      <c r="D22" s="235" t="s">
        <v>418</v>
      </c>
      <c r="E22" s="240"/>
      <c r="G22" s="295"/>
    </row>
    <row r="23" spans="1:7" ht="12.75">
      <c r="A23" s="149" t="s">
        <v>95</v>
      </c>
      <c r="B23" s="125">
        <v>6</v>
      </c>
      <c r="C23" s="124" t="s">
        <v>331</v>
      </c>
      <c r="D23" s="235" t="s">
        <v>84</v>
      </c>
      <c r="E23" s="240"/>
      <c r="G23" s="295"/>
    </row>
    <row r="24" spans="1:7" ht="12.75">
      <c r="A24" s="149" t="s">
        <v>95</v>
      </c>
      <c r="B24" s="125">
        <v>6</v>
      </c>
      <c r="C24" s="124" t="s">
        <v>332</v>
      </c>
      <c r="D24" s="235" t="s">
        <v>178</v>
      </c>
      <c r="E24" s="240"/>
      <c r="G24" s="295"/>
    </row>
    <row r="25" spans="1:7" ht="12.75">
      <c r="A25" s="149" t="s">
        <v>95</v>
      </c>
      <c r="B25" s="125">
        <v>6</v>
      </c>
      <c r="C25" s="124" t="s">
        <v>333</v>
      </c>
      <c r="D25" s="235" t="s">
        <v>179</v>
      </c>
      <c r="E25" s="240"/>
      <c r="G25" s="295"/>
    </row>
    <row r="26" spans="1:7" ht="12.75">
      <c r="A26" s="149" t="s">
        <v>95</v>
      </c>
      <c r="B26" s="125">
        <v>6</v>
      </c>
      <c r="C26" s="124" t="s">
        <v>334</v>
      </c>
      <c r="D26" s="235" t="s">
        <v>85</v>
      </c>
      <c r="E26" s="240"/>
      <c r="G26" s="295"/>
    </row>
    <row r="27" spans="1:7" ht="12.75">
      <c r="A27" s="149" t="s">
        <v>95</v>
      </c>
      <c r="B27" s="125">
        <v>6</v>
      </c>
      <c r="C27" s="124" t="s">
        <v>335</v>
      </c>
      <c r="D27" s="235" t="s">
        <v>177</v>
      </c>
      <c r="E27" s="240"/>
      <c r="G27" s="295"/>
    </row>
    <row r="28" spans="1:7" ht="12.75">
      <c r="A28" s="149" t="s">
        <v>96</v>
      </c>
      <c r="B28" s="125">
        <v>7</v>
      </c>
      <c r="C28" s="124" t="s">
        <v>336</v>
      </c>
      <c r="D28" s="235" t="s">
        <v>180</v>
      </c>
      <c r="E28" s="240"/>
      <c r="G28" s="295"/>
    </row>
    <row r="29" spans="1:7" ht="13.5" thickBot="1">
      <c r="A29" s="138" t="s">
        <v>96</v>
      </c>
      <c r="B29" s="139">
        <v>7</v>
      </c>
      <c r="C29" s="140" t="s">
        <v>337</v>
      </c>
      <c r="D29" s="236" t="s">
        <v>104</v>
      </c>
      <c r="E29" s="244"/>
      <c r="F29" s="141"/>
      <c r="G29" s="296"/>
    </row>
    <row r="30" spans="1:7" ht="12.75">
      <c r="A30" s="142" t="s">
        <v>96</v>
      </c>
      <c r="B30" s="143">
        <v>7</v>
      </c>
      <c r="C30" s="128" t="s">
        <v>338</v>
      </c>
      <c r="D30" s="231" t="s">
        <v>236</v>
      </c>
      <c r="E30" s="245"/>
      <c r="F30" s="135"/>
      <c r="G30" s="294" t="s">
        <v>459</v>
      </c>
    </row>
    <row r="31" spans="1:7" ht="13.5" thickBot="1">
      <c r="A31" s="144" t="s">
        <v>96</v>
      </c>
      <c r="B31" s="145">
        <v>8</v>
      </c>
      <c r="C31" s="131" t="s">
        <v>339</v>
      </c>
      <c r="D31" s="232" t="s">
        <v>237</v>
      </c>
      <c r="E31" s="243"/>
      <c r="F31" s="141"/>
      <c r="G31" s="296"/>
    </row>
    <row r="32" spans="1:7" ht="13.5" thickBot="1">
      <c r="A32" s="150" t="s">
        <v>96</v>
      </c>
      <c r="B32" s="151">
        <v>8</v>
      </c>
      <c r="C32" s="152" t="s">
        <v>340</v>
      </c>
      <c r="D32" s="237" t="s">
        <v>114</v>
      </c>
      <c r="E32" s="249" t="s">
        <v>96</v>
      </c>
      <c r="F32" s="247">
        <v>8</v>
      </c>
      <c r="G32" s="153" t="s">
        <v>114</v>
      </c>
    </row>
    <row r="33" ht="12.75">
      <c r="A33" s="197"/>
    </row>
    <row r="34" ht="12.75">
      <c r="A34" s="197"/>
    </row>
    <row r="35" ht="12.75">
      <c r="A35" s="197"/>
    </row>
    <row r="36" ht="12.75">
      <c r="A36" s="197"/>
    </row>
    <row r="37" ht="12.75">
      <c r="A37" s="197"/>
    </row>
    <row r="38" ht="12.75">
      <c r="A38" s="197"/>
    </row>
    <row r="39" ht="12.75">
      <c r="A39" s="197"/>
    </row>
    <row r="40" ht="12.75">
      <c r="A40" s="197"/>
    </row>
    <row r="41" ht="12.75">
      <c r="A41" s="197"/>
    </row>
    <row r="42" ht="12.75">
      <c r="A42" s="197"/>
    </row>
    <row r="43" ht="12.75">
      <c r="A43" s="197"/>
    </row>
    <row r="44" ht="12.75">
      <c r="A44" s="197"/>
    </row>
    <row r="45" ht="12.75">
      <c r="A45" s="197"/>
    </row>
    <row r="46" ht="12.75">
      <c r="A46" s="197"/>
    </row>
    <row r="47" ht="12.75">
      <c r="A47" s="197"/>
    </row>
    <row r="48" ht="12.75">
      <c r="A48" s="197"/>
    </row>
    <row r="49" ht="12.75">
      <c r="A49" s="197"/>
    </row>
    <row r="50" ht="12.75">
      <c r="A50" s="197"/>
    </row>
    <row r="51" ht="12.75">
      <c r="A51" s="197"/>
    </row>
    <row r="52" ht="12.75">
      <c r="A52" s="197"/>
    </row>
    <row r="53" ht="12.75">
      <c r="A53" s="197"/>
    </row>
    <row r="54" ht="12.75">
      <c r="A54" s="197"/>
    </row>
    <row r="55" ht="12.75">
      <c r="A55" s="197"/>
    </row>
    <row r="56" ht="12.75">
      <c r="A56" s="197"/>
    </row>
    <row r="57" ht="12.75">
      <c r="A57" s="197"/>
    </row>
    <row r="58" ht="12.75">
      <c r="A58" s="197"/>
    </row>
    <row r="59" ht="12.75">
      <c r="A59" s="197"/>
    </row>
    <row r="60" ht="12.75">
      <c r="A60" s="197"/>
    </row>
    <row r="61" ht="12.75">
      <c r="A61" s="197"/>
    </row>
    <row r="62" ht="12.75">
      <c r="A62" s="197"/>
    </row>
    <row r="63" ht="12.75">
      <c r="A63" s="197"/>
    </row>
    <row r="64" ht="12.75">
      <c r="A64" s="197"/>
    </row>
    <row r="65" ht="12.75">
      <c r="A65" s="197"/>
    </row>
    <row r="66" ht="12.75">
      <c r="A66" s="197"/>
    </row>
    <row r="67" ht="12.75">
      <c r="A67" s="197"/>
    </row>
    <row r="68" ht="12.75">
      <c r="A68" s="197"/>
    </row>
    <row r="69" ht="12.75">
      <c r="A69" s="197"/>
    </row>
    <row r="70" ht="12.75">
      <c r="A70" s="197"/>
    </row>
    <row r="71" ht="12.75">
      <c r="A71" s="197"/>
    </row>
    <row r="72" ht="12.75">
      <c r="A72" s="197"/>
    </row>
    <row r="73" ht="12.75">
      <c r="A73" s="197"/>
    </row>
    <row r="74" ht="12.75">
      <c r="A74" s="197"/>
    </row>
    <row r="75" ht="12.75">
      <c r="A75" s="197"/>
    </row>
    <row r="76" ht="12.75">
      <c r="A76" s="197"/>
    </row>
    <row r="77" ht="12.75">
      <c r="A77" s="197"/>
    </row>
    <row r="78" ht="12.75">
      <c r="A78" s="197"/>
    </row>
    <row r="79" ht="12.75">
      <c r="A79" s="197"/>
    </row>
    <row r="80" ht="12.75">
      <c r="A80" s="197"/>
    </row>
    <row r="81" ht="12.75">
      <c r="A81" s="197"/>
    </row>
    <row r="82" ht="12.75">
      <c r="A82" s="197"/>
    </row>
    <row r="83" ht="12.75">
      <c r="A83" s="197"/>
    </row>
    <row r="84" ht="12.75">
      <c r="A84" s="197"/>
    </row>
    <row r="85" ht="12.75">
      <c r="A85" s="197"/>
    </row>
    <row r="86" ht="12.75">
      <c r="A86" s="197"/>
    </row>
    <row r="87" ht="12.75">
      <c r="A87" s="197"/>
    </row>
    <row r="88" ht="12.75">
      <c r="A88" s="197"/>
    </row>
    <row r="89" ht="12.75">
      <c r="A89" s="197"/>
    </row>
    <row r="90" ht="12.75">
      <c r="A90" s="197"/>
    </row>
    <row r="91" ht="12.75">
      <c r="A91" s="197"/>
    </row>
    <row r="92" ht="12.75">
      <c r="A92" s="197"/>
    </row>
    <row r="93" ht="12.75">
      <c r="A93" s="197"/>
    </row>
    <row r="94" ht="12.75">
      <c r="A94" s="197"/>
    </row>
    <row r="95" ht="12.75">
      <c r="A95" s="197"/>
    </row>
    <row r="96" ht="12.75">
      <c r="A96" s="197"/>
    </row>
    <row r="97" ht="12.75">
      <c r="A97" s="197"/>
    </row>
    <row r="98" ht="12.75">
      <c r="A98" s="197"/>
    </row>
    <row r="99" ht="12.75">
      <c r="A99" s="197"/>
    </row>
    <row r="100" ht="12.75">
      <c r="A100" s="197"/>
    </row>
    <row r="101" ht="12.75">
      <c r="A101" s="197"/>
    </row>
    <row r="102" ht="12.75">
      <c r="A102" s="197"/>
    </row>
    <row r="103" ht="12.75">
      <c r="A103" s="197"/>
    </row>
    <row r="104" ht="12.75">
      <c r="A104" s="197"/>
    </row>
    <row r="105" ht="12.75">
      <c r="A105" s="197"/>
    </row>
    <row r="106" ht="12.75">
      <c r="A106" s="197"/>
    </row>
    <row r="107" ht="12.75">
      <c r="A107" s="197"/>
    </row>
    <row r="108" ht="12.75">
      <c r="A108" s="197"/>
    </row>
    <row r="109" ht="12.75">
      <c r="A109" s="197"/>
    </row>
    <row r="110" ht="12.75">
      <c r="A110" s="197"/>
    </row>
    <row r="111" ht="12.75">
      <c r="A111" s="197"/>
    </row>
    <row r="112" ht="12.75">
      <c r="A112" s="197"/>
    </row>
    <row r="113" ht="12.75">
      <c r="A113" s="197"/>
    </row>
    <row r="114" ht="12.75">
      <c r="A114" s="197"/>
    </row>
    <row r="115" ht="12.75">
      <c r="A115" s="197"/>
    </row>
    <row r="116" ht="12.75">
      <c r="A116" s="197"/>
    </row>
    <row r="117" ht="12.75">
      <c r="A117" s="197"/>
    </row>
    <row r="118" ht="12.75">
      <c r="A118" s="197"/>
    </row>
    <row r="119" ht="12.75">
      <c r="A119" s="197"/>
    </row>
    <row r="120" ht="12.75">
      <c r="A120" s="197"/>
    </row>
    <row r="121" ht="12.75">
      <c r="A121" s="197"/>
    </row>
    <row r="122" ht="12.75">
      <c r="A122" s="197"/>
    </row>
    <row r="123" ht="12.75">
      <c r="A123" s="197"/>
    </row>
    <row r="124" ht="12.75">
      <c r="A124" s="197"/>
    </row>
    <row r="125" ht="12.75">
      <c r="A125" s="197"/>
    </row>
    <row r="126" ht="12.75">
      <c r="A126" s="197"/>
    </row>
    <row r="127" ht="12.75">
      <c r="A127" s="197"/>
    </row>
    <row r="128" ht="12.75">
      <c r="A128" s="197"/>
    </row>
    <row r="129" ht="12.75">
      <c r="A129" s="197"/>
    </row>
    <row r="130" ht="12.75">
      <c r="A130" s="197"/>
    </row>
    <row r="131" ht="12.75">
      <c r="A131" s="197"/>
    </row>
    <row r="132" ht="12.75">
      <c r="A132" s="197"/>
    </row>
    <row r="133" ht="12.75">
      <c r="A133" s="197"/>
    </row>
    <row r="134" ht="12.75">
      <c r="A134" s="197"/>
    </row>
    <row r="135" ht="12.75">
      <c r="A135" s="197"/>
    </row>
    <row r="136" ht="12.75">
      <c r="A136" s="197"/>
    </row>
    <row r="137" ht="12.75">
      <c r="A137" s="197"/>
    </row>
    <row r="138" ht="12.75">
      <c r="A138" s="197"/>
    </row>
    <row r="139" ht="12.75">
      <c r="A139" s="197"/>
    </row>
    <row r="140" ht="12.75">
      <c r="A140" s="197"/>
    </row>
    <row r="141" ht="12.75">
      <c r="A141" s="197"/>
    </row>
    <row r="142" ht="12.75">
      <c r="A142" s="197"/>
    </row>
    <row r="143" ht="12.75">
      <c r="A143" s="197"/>
    </row>
    <row r="144" ht="12.75">
      <c r="A144" s="197"/>
    </row>
    <row r="145" ht="12.75">
      <c r="A145" s="197"/>
    </row>
    <row r="146" ht="12.75">
      <c r="A146" s="197"/>
    </row>
    <row r="147" spans="1:8" ht="13.5" thickBot="1">
      <c r="A147" s="198"/>
      <c r="B147" s="199"/>
      <c r="C147" s="199"/>
      <c r="D147" s="199"/>
      <c r="E147" s="141"/>
      <c r="F147" s="141"/>
      <c r="G147" s="199"/>
      <c r="H147" s="199"/>
    </row>
  </sheetData>
  <sheetProtection/>
  <mergeCells count="14">
    <mergeCell ref="G9:G15"/>
    <mergeCell ref="G18:G19"/>
    <mergeCell ref="G20:G29"/>
    <mergeCell ref="G30:G31"/>
    <mergeCell ref="H3:H8"/>
    <mergeCell ref="A1:G1"/>
    <mergeCell ref="E18:E19"/>
    <mergeCell ref="F18:F19"/>
    <mergeCell ref="E7:E8"/>
    <mergeCell ref="F7:F8"/>
    <mergeCell ref="E3:E4"/>
    <mergeCell ref="F3:F4"/>
    <mergeCell ref="G3:G4"/>
    <mergeCell ref="G7:G8"/>
  </mergeCells>
  <printOptions/>
  <pageMargins left="0.7" right="0.7" top="0.75" bottom="0.75" header="0.3" footer="0.3"/>
  <pageSetup horizontalDpi="300" verticalDpi="300" orientation="landscape" paperSize="9" scale="74" r:id="rId1"/>
</worksheet>
</file>

<file path=xl/worksheets/sheet3.xml><?xml version="1.0" encoding="utf-8"?>
<worksheet xmlns="http://schemas.openxmlformats.org/spreadsheetml/2006/main" xmlns:r="http://schemas.openxmlformats.org/officeDocument/2006/relationships">
  <dimension ref="A1:N102"/>
  <sheetViews>
    <sheetView zoomScale="80" zoomScaleNormal="80" zoomScaleSheetLayoutView="115" zoomScalePageLayoutView="80" workbookViewId="0" topLeftCell="A1">
      <selection activeCell="N9" sqref="N9"/>
    </sheetView>
  </sheetViews>
  <sheetFormatPr defaultColWidth="9.00390625" defaultRowHeight="12.75"/>
  <cols>
    <col min="1" max="1" width="4.75390625" style="3" customWidth="1"/>
    <col min="2" max="2" width="4.125" style="3" customWidth="1"/>
    <col min="3" max="3" width="15.25390625" style="3" bestFit="1" customWidth="1"/>
    <col min="4" max="4" width="53.00390625" style="225" customWidth="1"/>
    <col min="5" max="10" width="4.375" style="4" customWidth="1"/>
    <col min="11" max="11" width="4.375" style="4" bestFit="1" customWidth="1"/>
    <col min="12" max="12" width="4.375" style="176" customWidth="1"/>
    <col min="13" max="13" width="15.75390625" style="5" bestFit="1" customWidth="1"/>
    <col min="14" max="14" width="52.625" style="2" customWidth="1"/>
    <col min="15" max="16384" width="9.125" style="1" customWidth="1"/>
  </cols>
  <sheetData>
    <row r="1" spans="1:14" ht="124.5" customHeight="1">
      <c r="A1" s="275" t="s">
        <v>443</v>
      </c>
      <c r="B1" s="275"/>
      <c r="C1" s="275"/>
      <c r="D1" s="275"/>
      <c r="E1" s="275"/>
      <c r="F1" s="275"/>
      <c r="G1" s="275"/>
      <c r="H1" s="275"/>
      <c r="I1" s="275"/>
      <c r="J1" s="275"/>
      <c r="K1" s="275"/>
      <c r="L1" s="275"/>
      <c r="M1" s="275"/>
      <c r="N1" s="276"/>
    </row>
    <row r="2" spans="1:14" s="17" customFormat="1" ht="55.5">
      <c r="A2" s="89" t="s">
        <v>45</v>
      </c>
      <c r="B2" s="89" t="s">
        <v>62</v>
      </c>
      <c r="C2" s="90" t="s">
        <v>115</v>
      </c>
      <c r="D2" s="217" t="s">
        <v>59</v>
      </c>
      <c r="E2" s="95" t="s">
        <v>73</v>
      </c>
      <c r="F2" s="95" t="s">
        <v>74</v>
      </c>
      <c r="G2" s="95" t="s">
        <v>87</v>
      </c>
      <c r="H2" s="92" t="s">
        <v>75</v>
      </c>
      <c r="I2" s="93" t="s">
        <v>76</v>
      </c>
      <c r="J2" s="94" t="s">
        <v>72</v>
      </c>
      <c r="K2" s="95" t="s">
        <v>46</v>
      </c>
      <c r="L2" s="96" t="s">
        <v>47</v>
      </c>
      <c r="M2" s="213" t="s">
        <v>134</v>
      </c>
      <c r="N2" s="214" t="s">
        <v>111</v>
      </c>
    </row>
    <row r="3" spans="1:14" s="15" customFormat="1" ht="12.75">
      <c r="A3" s="24" t="s">
        <v>92</v>
      </c>
      <c r="B3" s="24">
        <v>1</v>
      </c>
      <c r="C3" s="24" t="s">
        <v>117</v>
      </c>
      <c r="D3" s="9" t="s">
        <v>222</v>
      </c>
      <c r="E3" s="21">
        <v>2</v>
      </c>
      <c r="F3" s="21">
        <v>0</v>
      </c>
      <c r="G3" s="21">
        <v>15</v>
      </c>
      <c r="H3" s="21">
        <f>E3*G3</f>
        <v>30</v>
      </c>
      <c r="I3" s="21">
        <f>F3*G3</f>
        <v>0</v>
      </c>
      <c r="J3" s="21">
        <f>SUM(H3:I3)</f>
        <v>30</v>
      </c>
      <c r="K3" s="21">
        <v>2</v>
      </c>
      <c r="L3" s="21" t="s">
        <v>93</v>
      </c>
      <c r="M3" s="205"/>
      <c r="N3" s="165"/>
    </row>
    <row r="4" spans="1:14" s="15" customFormat="1" ht="12.75">
      <c r="A4" s="24" t="s">
        <v>96</v>
      </c>
      <c r="B4" s="24">
        <v>7</v>
      </c>
      <c r="C4" s="38" t="s">
        <v>264</v>
      </c>
      <c r="D4" s="44" t="s">
        <v>136</v>
      </c>
      <c r="E4" s="21">
        <v>2</v>
      </c>
      <c r="F4" s="21">
        <v>1</v>
      </c>
      <c r="G4" s="21">
        <v>15</v>
      </c>
      <c r="H4" s="21">
        <f aca="true" t="shared" si="0" ref="H4:H10">E4*G4</f>
        <v>30</v>
      </c>
      <c r="I4" s="21">
        <f aca="true" t="shared" si="1" ref="I4:I10">F4*G4</f>
        <v>15</v>
      </c>
      <c r="J4" s="21">
        <f aca="true" t="shared" si="2" ref="J4:J10">SUM(H4:I4)</f>
        <v>45</v>
      </c>
      <c r="K4" s="21">
        <v>3</v>
      </c>
      <c r="L4" s="21" t="s">
        <v>20</v>
      </c>
      <c r="M4" s="206"/>
      <c r="N4" s="166"/>
    </row>
    <row r="5" spans="1:14" s="15" customFormat="1" ht="12.75">
      <c r="A5" s="24" t="s">
        <v>92</v>
      </c>
      <c r="B5" s="24">
        <v>1</v>
      </c>
      <c r="C5" s="24" t="s">
        <v>121</v>
      </c>
      <c r="D5" s="9" t="s">
        <v>122</v>
      </c>
      <c r="E5" s="21">
        <v>2</v>
      </c>
      <c r="F5" s="21">
        <v>0</v>
      </c>
      <c r="G5" s="21">
        <v>15</v>
      </c>
      <c r="H5" s="21">
        <f t="shared" si="0"/>
        <v>30</v>
      </c>
      <c r="I5" s="21">
        <f t="shared" si="1"/>
        <v>0</v>
      </c>
      <c r="J5" s="21">
        <f t="shared" si="2"/>
        <v>30</v>
      </c>
      <c r="K5" s="21">
        <v>2</v>
      </c>
      <c r="L5" s="21" t="s">
        <v>93</v>
      </c>
      <c r="M5" s="206"/>
      <c r="N5" s="166"/>
    </row>
    <row r="6" spans="1:14" s="15" customFormat="1" ht="12.75">
      <c r="A6" s="24" t="s">
        <v>96</v>
      </c>
      <c r="B6" s="24">
        <v>7</v>
      </c>
      <c r="C6" s="24" t="s">
        <v>137</v>
      </c>
      <c r="D6" s="9" t="s">
        <v>135</v>
      </c>
      <c r="E6" s="21">
        <v>2</v>
      </c>
      <c r="F6" s="21">
        <v>0</v>
      </c>
      <c r="G6" s="21">
        <v>15</v>
      </c>
      <c r="H6" s="21">
        <f t="shared" si="0"/>
        <v>30</v>
      </c>
      <c r="I6" s="21">
        <f t="shared" si="1"/>
        <v>0</v>
      </c>
      <c r="J6" s="21">
        <f t="shared" si="2"/>
        <v>30</v>
      </c>
      <c r="K6" s="21">
        <v>2</v>
      </c>
      <c r="L6" s="21" t="s">
        <v>93</v>
      </c>
      <c r="M6" s="207"/>
      <c r="N6" s="166"/>
    </row>
    <row r="7" spans="1:14" s="15" customFormat="1" ht="12.75">
      <c r="A7" s="24" t="s">
        <v>92</v>
      </c>
      <c r="B7" s="24">
        <v>1</v>
      </c>
      <c r="C7" s="38" t="s">
        <v>265</v>
      </c>
      <c r="D7" s="9" t="s">
        <v>221</v>
      </c>
      <c r="E7" s="21">
        <v>0</v>
      </c>
      <c r="F7" s="21">
        <v>2</v>
      </c>
      <c r="G7" s="21">
        <v>15</v>
      </c>
      <c r="H7" s="21">
        <f t="shared" si="0"/>
        <v>0</v>
      </c>
      <c r="I7" s="21">
        <f t="shared" si="1"/>
        <v>30</v>
      </c>
      <c r="J7" s="21">
        <f t="shared" si="2"/>
        <v>30</v>
      </c>
      <c r="K7" s="21">
        <v>2</v>
      </c>
      <c r="L7" s="21" t="s">
        <v>20</v>
      </c>
      <c r="M7" s="207"/>
      <c r="N7" s="166"/>
    </row>
    <row r="8" spans="1:14" s="15" customFormat="1" ht="12.75">
      <c r="A8" s="24" t="s">
        <v>95</v>
      </c>
      <c r="B8" s="24">
        <v>6</v>
      </c>
      <c r="C8" s="24" t="s">
        <v>412</v>
      </c>
      <c r="D8" s="9" t="s">
        <v>220</v>
      </c>
      <c r="E8" s="21">
        <v>2</v>
      </c>
      <c r="F8" s="21">
        <v>0</v>
      </c>
      <c r="G8" s="21">
        <v>15</v>
      </c>
      <c r="H8" s="21">
        <f t="shared" si="0"/>
        <v>30</v>
      </c>
      <c r="I8" s="21">
        <f t="shared" si="1"/>
        <v>0</v>
      </c>
      <c r="J8" s="21">
        <f t="shared" si="2"/>
        <v>30</v>
      </c>
      <c r="K8" s="21">
        <v>2</v>
      </c>
      <c r="L8" s="21" t="s">
        <v>93</v>
      </c>
      <c r="M8" s="206"/>
      <c r="N8" s="166"/>
    </row>
    <row r="9" spans="1:14" s="15" customFormat="1" ht="12.75">
      <c r="A9" s="38" t="s">
        <v>95</v>
      </c>
      <c r="B9" s="38">
        <v>6</v>
      </c>
      <c r="C9" s="38" t="s">
        <v>266</v>
      </c>
      <c r="D9" s="44" t="s">
        <v>257</v>
      </c>
      <c r="E9" s="21">
        <v>2</v>
      </c>
      <c r="F9" s="21">
        <v>0</v>
      </c>
      <c r="G9" s="46">
        <v>15</v>
      </c>
      <c r="H9" s="21">
        <f t="shared" si="0"/>
        <v>30</v>
      </c>
      <c r="I9" s="21">
        <f t="shared" si="1"/>
        <v>0</v>
      </c>
      <c r="J9" s="21">
        <f t="shared" si="2"/>
        <v>30</v>
      </c>
      <c r="K9" s="21">
        <v>2</v>
      </c>
      <c r="L9" s="46" t="s">
        <v>93</v>
      </c>
      <c r="M9" s="206"/>
      <c r="N9" s="166"/>
    </row>
    <row r="10" spans="1:14" s="15" customFormat="1" ht="12.75">
      <c r="A10" s="50" t="s">
        <v>96</v>
      </c>
      <c r="B10" s="50">
        <v>8</v>
      </c>
      <c r="C10" s="50" t="s">
        <v>413</v>
      </c>
      <c r="D10" s="218" t="s">
        <v>138</v>
      </c>
      <c r="E10" s="25">
        <v>2</v>
      </c>
      <c r="F10" s="25">
        <v>0</v>
      </c>
      <c r="G10" s="25">
        <v>15</v>
      </c>
      <c r="H10" s="25">
        <f t="shared" si="0"/>
        <v>30</v>
      </c>
      <c r="I10" s="25">
        <f t="shared" si="1"/>
        <v>0</v>
      </c>
      <c r="J10" s="25">
        <f t="shared" si="2"/>
        <v>30</v>
      </c>
      <c r="K10" s="25">
        <v>2</v>
      </c>
      <c r="L10" s="25" t="s">
        <v>93</v>
      </c>
      <c r="M10" s="207"/>
      <c r="N10" s="166"/>
    </row>
    <row r="11" spans="1:14" s="15" customFormat="1" ht="12.75">
      <c r="A11" s="39"/>
      <c r="B11" s="39"/>
      <c r="C11" s="39"/>
      <c r="D11" s="219" t="s">
        <v>419</v>
      </c>
      <c r="E11" s="47">
        <f>SUM(E3:E10)</f>
        <v>14</v>
      </c>
      <c r="F11" s="47">
        <f>SUM(F3:F10)</f>
        <v>3</v>
      </c>
      <c r="G11" s="47" t="s">
        <v>68</v>
      </c>
      <c r="H11" s="47">
        <f>SUM(H3:H10)</f>
        <v>210</v>
      </c>
      <c r="I11" s="47">
        <f>SUM(I3:I10)</f>
        <v>45</v>
      </c>
      <c r="J11" s="47">
        <f>SUM(J3:J10)</f>
        <v>255</v>
      </c>
      <c r="K11" s="47">
        <f>SUM(K3:K10)</f>
        <v>17</v>
      </c>
      <c r="L11" s="47"/>
      <c r="M11" s="29"/>
      <c r="N11" s="202"/>
    </row>
    <row r="12" spans="1:14" s="15" customFormat="1" ht="12.75">
      <c r="A12" s="52" t="s">
        <v>92</v>
      </c>
      <c r="B12" s="52">
        <v>1</v>
      </c>
      <c r="C12" s="52" t="s">
        <v>126</v>
      </c>
      <c r="D12" s="220" t="s">
        <v>123</v>
      </c>
      <c r="E12" s="54">
        <v>1</v>
      </c>
      <c r="F12" s="54">
        <v>1</v>
      </c>
      <c r="G12" s="54">
        <v>15</v>
      </c>
      <c r="H12" s="54">
        <f>E12*G12</f>
        <v>15</v>
      </c>
      <c r="I12" s="54">
        <f>F12*G12</f>
        <v>15</v>
      </c>
      <c r="J12" s="54">
        <f>SUM(H12:I12)</f>
        <v>30</v>
      </c>
      <c r="K12" s="54">
        <v>2</v>
      </c>
      <c r="L12" s="54" t="s">
        <v>93</v>
      </c>
      <c r="M12" s="206"/>
      <c r="N12" s="166"/>
    </row>
    <row r="13" spans="1:14" s="15" customFormat="1" ht="12.75">
      <c r="A13" s="24" t="s">
        <v>92</v>
      </c>
      <c r="B13" s="24">
        <v>2</v>
      </c>
      <c r="C13" s="24" t="s">
        <v>124</v>
      </c>
      <c r="D13" s="9" t="s">
        <v>125</v>
      </c>
      <c r="E13" s="21">
        <v>2</v>
      </c>
      <c r="F13" s="21">
        <v>1</v>
      </c>
      <c r="G13" s="21">
        <v>15</v>
      </c>
      <c r="H13" s="21">
        <f>E13*G13</f>
        <v>30</v>
      </c>
      <c r="I13" s="21">
        <f>F13*G13</f>
        <v>15</v>
      </c>
      <c r="J13" s="21">
        <f>SUM(H13:I13)</f>
        <v>45</v>
      </c>
      <c r="K13" s="21">
        <v>3</v>
      </c>
      <c r="L13" s="21" t="s">
        <v>93</v>
      </c>
      <c r="M13" s="63" t="s">
        <v>126</v>
      </c>
      <c r="N13" s="168" t="s">
        <v>123</v>
      </c>
    </row>
    <row r="14" spans="1:14" s="15" customFormat="1" ht="12.75">
      <c r="A14" s="24" t="s">
        <v>94</v>
      </c>
      <c r="B14" s="24">
        <v>3</v>
      </c>
      <c r="C14" s="24" t="s">
        <v>107</v>
      </c>
      <c r="D14" s="9" t="s">
        <v>91</v>
      </c>
      <c r="E14" s="21">
        <v>2</v>
      </c>
      <c r="F14" s="21">
        <v>1</v>
      </c>
      <c r="G14" s="21">
        <v>15</v>
      </c>
      <c r="H14" s="21">
        <f>E14*G14</f>
        <v>30</v>
      </c>
      <c r="I14" s="21">
        <f>F14*G14</f>
        <v>15</v>
      </c>
      <c r="J14" s="21">
        <f>SUM(H14:I14)</f>
        <v>45</v>
      </c>
      <c r="K14" s="21">
        <v>3</v>
      </c>
      <c r="L14" s="21" t="s">
        <v>93</v>
      </c>
      <c r="M14" s="63" t="s">
        <v>126</v>
      </c>
      <c r="N14" s="168" t="s">
        <v>123</v>
      </c>
    </row>
    <row r="15" spans="1:14" s="15" customFormat="1" ht="12.75">
      <c r="A15" s="24" t="s">
        <v>94</v>
      </c>
      <c r="B15" s="24">
        <v>4</v>
      </c>
      <c r="C15" s="24" t="s">
        <v>108</v>
      </c>
      <c r="D15" s="9" t="s">
        <v>225</v>
      </c>
      <c r="E15" s="21">
        <v>0</v>
      </c>
      <c r="F15" s="21">
        <v>2</v>
      </c>
      <c r="G15" s="21">
        <v>15</v>
      </c>
      <c r="H15" s="21">
        <f>E15*G15</f>
        <v>0</v>
      </c>
      <c r="I15" s="21">
        <f>F15*G15</f>
        <v>30</v>
      </c>
      <c r="J15" s="21">
        <f>SUM(H15:I15)</f>
        <v>30</v>
      </c>
      <c r="K15" s="21">
        <v>2</v>
      </c>
      <c r="L15" s="21" t="s">
        <v>20</v>
      </c>
      <c r="M15" s="63" t="s">
        <v>124</v>
      </c>
      <c r="N15" s="168" t="s">
        <v>125</v>
      </c>
    </row>
    <row r="16" spans="1:14" s="15" customFormat="1" ht="12.75">
      <c r="A16" s="50" t="s">
        <v>95</v>
      </c>
      <c r="B16" s="50">
        <v>5</v>
      </c>
      <c r="C16" s="50" t="s">
        <v>127</v>
      </c>
      <c r="D16" s="221" t="s">
        <v>226</v>
      </c>
      <c r="E16" s="25">
        <v>0</v>
      </c>
      <c r="F16" s="25">
        <v>2</v>
      </c>
      <c r="G16" s="25">
        <v>15</v>
      </c>
      <c r="H16" s="25">
        <f>E16*G16</f>
        <v>0</v>
      </c>
      <c r="I16" s="25">
        <f>F16*G16</f>
        <v>30</v>
      </c>
      <c r="J16" s="25">
        <f>SUM(H16:I16)</f>
        <v>30</v>
      </c>
      <c r="K16" s="25">
        <v>2</v>
      </c>
      <c r="L16" s="25" t="s">
        <v>20</v>
      </c>
      <c r="M16" s="63"/>
      <c r="N16" s="168"/>
    </row>
    <row r="17" spans="1:14" s="15" customFormat="1" ht="12.75">
      <c r="A17" s="39"/>
      <c r="B17" s="39"/>
      <c r="C17" s="39"/>
      <c r="D17" s="42" t="s">
        <v>128</v>
      </c>
      <c r="E17" s="47">
        <f>SUM(E12:E16)</f>
        <v>5</v>
      </c>
      <c r="F17" s="47">
        <f>SUM(F12:F16)</f>
        <v>7</v>
      </c>
      <c r="G17" s="47" t="s">
        <v>68</v>
      </c>
      <c r="H17" s="47">
        <f>SUM(H12:H16)</f>
        <v>75</v>
      </c>
      <c r="I17" s="47">
        <f>SUM(I12:I16)</f>
        <v>105</v>
      </c>
      <c r="J17" s="47">
        <f>SUM(J12:J16)</f>
        <v>180</v>
      </c>
      <c r="K17" s="47">
        <f>SUM(K12:K16)</f>
        <v>12</v>
      </c>
      <c r="L17" s="47"/>
      <c r="M17" s="29"/>
      <c r="N17" s="202"/>
    </row>
    <row r="18" spans="1:14" s="15" customFormat="1" ht="12.75">
      <c r="A18" s="52" t="s">
        <v>95</v>
      </c>
      <c r="B18" s="52">
        <v>5</v>
      </c>
      <c r="C18" s="56" t="s">
        <v>267</v>
      </c>
      <c r="D18" s="222" t="s">
        <v>258</v>
      </c>
      <c r="E18" s="54">
        <v>2</v>
      </c>
      <c r="F18" s="54">
        <v>0</v>
      </c>
      <c r="G18" s="54">
        <v>15</v>
      </c>
      <c r="H18" s="54">
        <f>E18*G18</f>
        <v>30</v>
      </c>
      <c r="I18" s="54">
        <f>F18*G18</f>
        <v>0</v>
      </c>
      <c r="J18" s="54">
        <f>SUM(H18:I18)</f>
        <v>30</v>
      </c>
      <c r="K18" s="54">
        <v>2</v>
      </c>
      <c r="L18" s="54" t="s">
        <v>93</v>
      </c>
      <c r="M18" s="206"/>
      <c r="N18" s="166"/>
    </row>
    <row r="19" spans="1:14" s="15" customFormat="1" ht="12.75">
      <c r="A19" s="24" t="s">
        <v>92</v>
      </c>
      <c r="B19" s="24">
        <v>1</v>
      </c>
      <c r="C19" s="24" t="s">
        <v>129</v>
      </c>
      <c r="D19" s="9" t="s">
        <v>130</v>
      </c>
      <c r="E19" s="21">
        <v>1</v>
      </c>
      <c r="F19" s="21">
        <v>1</v>
      </c>
      <c r="G19" s="21">
        <v>15</v>
      </c>
      <c r="H19" s="21">
        <v>15</v>
      </c>
      <c r="I19" s="21">
        <v>15</v>
      </c>
      <c r="J19" s="21">
        <f aca="true" t="shared" si="3" ref="J19:J25">SUM(H19:I19)</f>
        <v>30</v>
      </c>
      <c r="K19" s="21">
        <v>2</v>
      </c>
      <c r="L19" s="21" t="s">
        <v>93</v>
      </c>
      <c r="M19" s="206"/>
      <c r="N19" s="166"/>
    </row>
    <row r="20" spans="1:14" s="15" customFormat="1" ht="12.75">
      <c r="A20" s="24" t="s">
        <v>92</v>
      </c>
      <c r="B20" s="24">
        <v>2</v>
      </c>
      <c r="C20" s="24" t="s">
        <v>406</v>
      </c>
      <c r="D20" s="9" t="s">
        <v>405</v>
      </c>
      <c r="E20" s="21">
        <v>1</v>
      </c>
      <c r="F20" s="21">
        <v>1</v>
      </c>
      <c r="G20" s="21">
        <v>15</v>
      </c>
      <c r="H20" s="21">
        <f aca="true" t="shared" si="4" ref="H20:H25">E20*G20</f>
        <v>15</v>
      </c>
      <c r="I20" s="21">
        <f aca="true" t="shared" si="5" ref="I20:I25">F20*G20</f>
        <v>15</v>
      </c>
      <c r="J20" s="21">
        <f t="shared" si="3"/>
        <v>30</v>
      </c>
      <c r="K20" s="21">
        <v>2</v>
      </c>
      <c r="L20" s="24" t="s">
        <v>93</v>
      </c>
      <c r="M20" s="63" t="s">
        <v>129</v>
      </c>
      <c r="N20" s="168" t="s">
        <v>130</v>
      </c>
    </row>
    <row r="21" spans="1:14" s="201" customFormat="1" ht="26.25" customHeight="1">
      <c r="A21" s="45" t="s">
        <v>92</v>
      </c>
      <c r="B21" s="45">
        <v>2</v>
      </c>
      <c r="C21" s="45" t="s">
        <v>407</v>
      </c>
      <c r="D21" s="9" t="s">
        <v>247</v>
      </c>
      <c r="E21" s="215">
        <v>2</v>
      </c>
      <c r="F21" s="215">
        <v>0</v>
      </c>
      <c r="G21" s="215">
        <v>15</v>
      </c>
      <c r="H21" s="215">
        <f t="shared" si="4"/>
        <v>30</v>
      </c>
      <c r="I21" s="215">
        <f t="shared" si="5"/>
        <v>0</v>
      </c>
      <c r="J21" s="215">
        <f t="shared" si="3"/>
        <v>30</v>
      </c>
      <c r="K21" s="215">
        <v>2</v>
      </c>
      <c r="L21" s="215" t="s">
        <v>93</v>
      </c>
      <c r="M21" s="216" t="s">
        <v>129</v>
      </c>
      <c r="N21" s="169" t="s">
        <v>130</v>
      </c>
    </row>
    <row r="22" spans="1:14" s="15" customFormat="1" ht="25.5">
      <c r="A22" s="24" t="s">
        <v>94</v>
      </c>
      <c r="B22" s="24">
        <v>3</v>
      </c>
      <c r="C22" s="24" t="s">
        <v>410</v>
      </c>
      <c r="D22" s="9" t="s">
        <v>90</v>
      </c>
      <c r="E22" s="21">
        <v>1</v>
      </c>
      <c r="F22" s="21">
        <v>1</v>
      </c>
      <c r="G22" s="21">
        <v>15</v>
      </c>
      <c r="H22" s="21">
        <f t="shared" si="4"/>
        <v>15</v>
      </c>
      <c r="I22" s="21">
        <f t="shared" si="5"/>
        <v>15</v>
      </c>
      <c r="J22" s="21">
        <f t="shared" si="3"/>
        <v>30</v>
      </c>
      <c r="K22" s="21">
        <v>2</v>
      </c>
      <c r="L22" s="14" t="s">
        <v>20</v>
      </c>
      <c r="M22" s="63" t="s">
        <v>407</v>
      </c>
      <c r="N22" s="169" t="s">
        <v>408</v>
      </c>
    </row>
    <row r="23" spans="1:14" s="15" customFormat="1" ht="12.75">
      <c r="A23" s="24" t="s">
        <v>94</v>
      </c>
      <c r="B23" s="24">
        <v>4</v>
      </c>
      <c r="C23" s="24" t="s">
        <v>414</v>
      </c>
      <c r="D23" s="9" t="s">
        <v>89</v>
      </c>
      <c r="E23" s="21">
        <v>2</v>
      </c>
      <c r="F23" s="21">
        <v>0</v>
      </c>
      <c r="G23" s="21">
        <v>15</v>
      </c>
      <c r="H23" s="21">
        <f t="shared" si="4"/>
        <v>30</v>
      </c>
      <c r="I23" s="21">
        <f t="shared" si="5"/>
        <v>0</v>
      </c>
      <c r="J23" s="21">
        <f t="shared" si="3"/>
        <v>30</v>
      </c>
      <c r="K23" s="21">
        <v>2</v>
      </c>
      <c r="L23" s="21" t="s">
        <v>93</v>
      </c>
      <c r="M23" s="63" t="s">
        <v>109</v>
      </c>
      <c r="N23" s="168" t="s">
        <v>90</v>
      </c>
    </row>
    <row r="24" spans="1:14" s="15" customFormat="1" ht="12.75">
      <c r="A24" s="38" t="s">
        <v>95</v>
      </c>
      <c r="B24" s="38">
        <v>5</v>
      </c>
      <c r="C24" s="38" t="s">
        <v>268</v>
      </c>
      <c r="D24" s="9" t="s">
        <v>223</v>
      </c>
      <c r="E24" s="21">
        <v>0</v>
      </c>
      <c r="F24" s="21">
        <v>2</v>
      </c>
      <c r="G24" s="21">
        <v>15</v>
      </c>
      <c r="H24" s="21">
        <f t="shared" si="4"/>
        <v>0</v>
      </c>
      <c r="I24" s="21">
        <f t="shared" si="5"/>
        <v>30</v>
      </c>
      <c r="J24" s="21">
        <f t="shared" si="3"/>
        <v>30</v>
      </c>
      <c r="K24" s="21">
        <v>2</v>
      </c>
      <c r="L24" s="21" t="s">
        <v>20</v>
      </c>
      <c r="M24" s="63" t="s">
        <v>110</v>
      </c>
      <c r="N24" s="168" t="s">
        <v>89</v>
      </c>
    </row>
    <row r="25" spans="1:14" s="15" customFormat="1" ht="12.75">
      <c r="A25" s="50" t="s">
        <v>95</v>
      </c>
      <c r="B25" s="50">
        <v>6</v>
      </c>
      <c r="C25" s="58" t="s">
        <v>269</v>
      </c>
      <c r="D25" s="218" t="s">
        <v>224</v>
      </c>
      <c r="E25" s="25">
        <v>1</v>
      </c>
      <c r="F25" s="25">
        <v>1</v>
      </c>
      <c r="G25" s="25">
        <v>15</v>
      </c>
      <c r="H25" s="25">
        <f t="shared" si="4"/>
        <v>15</v>
      </c>
      <c r="I25" s="25">
        <f t="shared" si="5"/>
        <v>15</v>
      </c>
      <c r="J25" s="25">
        <f t="shared" si="3"/>
        <v>30</v>
      </c>
      <c r="K25" s="25">
        <v>2</v>
      </c>
      <c r="L25" s="25" t="s">
        <v>93</v>
      </c>
      <c r="M25" s="208" t="s">
        <v>268</v>
      </c>
      <c r="N25" s="168" t="s">
        <v>223</v>
      </c>
    </row>
    <row r="26" spans="1:14" s="15" customFormat="1" ht="12.75">
      <c r="A26" s="39"/>
      <c r="B26" s="39"/>
      <c r="C26" s="39"/>
      <c r="D26" s="42" t="s">
        <v>131</v>
      </c>
      <c r="E26" s="47">
        <f>SUM(E18:E25)</f>
        <v>10</v>
      </c>
      <c r="F26" s="47">
        <f>SUM(F18:F25)</f>
        <v>6</v>
      </c>
      <c r="G26" s="47" t="s">
        <v>68</v>
      </c>
      <c r="H26" s="47">
        <v>150</v>
      </c>
      <c r="I26" s="47">
        <v>90</v>
      </c>
      <c r="J26" s="47">
        <v>240</v>
      </c>
      <c r="K26" s="47">
        <v>16</v>
      </c>
      <c r="L26" s="47"/>
      <c r="M26" s="29"/>
      <c r="N26" s="202"/>
    </row>
    <row r="27" spans="1:14" s="15" customFormat="1" ht="12.75">
      <c r="A27" s="56" t="s">
        <v>95</v>
      </c>
      <c r="B27" s="56">
        <v>5</v>
      </c>
      <c r="C27" s="56" t="s">
        <v>270</v>
      </c>
      <c r="D27" s="222" t="s">
        <v>191</v>
      </c>
      <c r="E27" s="59">
        <v>0</v>
      </c>
      <c r="F27" s="59">
        <v>2</v>
      </c>
      <c r="G27" s="59">
        <v>15</v>
      </c>
      <c r="H27" s="59">
        <f>E27*G27</f>
        <v>0</v>
      </c>
      <c r="I27" s="59">
        <f>F27*G27</f>
        <v>30</v>
      </c>
      <c r="J27" s="59">
        <f>SUM(H27:I27)</f>
        <v>30</v>
      </c>
      <c r="K27" s="59">
        <v>2</v>
      </c>
      <c r="L27" s="59" t="s">
        <v>20</v>
      </c>
      <c r="M27" s="206"/>
      <c r="N27" s="166"/>
    </row>
    <row r="28" spans="1:14" s="15" customFormat="1" ht="12.75">
      <c r="A28" s="50" t="s">
        <v>95</v>
      </c>
      <c r="B28" s="50">
        <v>6</v>
      </c>
      <c r="C28" s="58" t="s">
        <v>271</v>
      </c>
      <c r="D28" s="218" t="s">
        <v>192</v>
      </c>
      <c r="E28" s="27">
        <v>0</v>
      </c>
      <c r="F28" s="27">
        <v>2</v>
      </c>
      <c r="G28" s="27">
        <v>15</v>
      </c>
      <c r="H28" s="27">
        <f>E28*G28</f>
        <v>0</v>
      </c>
      <c r="I28" s="27">
        <f>F28*G28</f>
        <v>30</v>
      </c>
      <c r="J28" s="27">
        <f>SUM(H28:I28)</f>
        <v>30</v>
      </c>
      <c r="K28" s="27">
        <v>2</v>
      </c>
      <c r="L28" s="27" t="s">
        <v>20</v>
      </c>
      <c r="M28" s="208" t="s">
        <v>270</v>
      </c>
      <c r="N28" s="166" t="s">
        <v>245</v>
      </c>
    </row>
    <row r="29" spans="1:14" s="15" customFormat="1" ht="12.75">
      <c r="A29" s="39"/>
      <c r="B29" s="39"/>
      <c r="C29" s="39"/>
      <c r="D29" s="42" t="s">
        <v>132</v>
      </c>
      <c r="E29" s="47">
        <f>SUM(E27:E28)</f>
        <v>0</v>
      </c>
      <c r="F29" s="47">
        <f>SUM(F27:F28)</f>
        <v>4</v>
      </c>
      <c r="G29" s="47" t="s">
        <v>68</v>
      </c>
      <c r="H29" s="47">
        <v>0</v>
      </c>
      <c r="I29" s="47">
        <v>60</v>
      </c>
      <c r="J29" s="47">
        <v>60</v>
      </c>
      <c r="K29" s="47">
        <v>4</v>
      </c>
      <c r="L29" s="47"/>
      <c r="M29" s="29"/>
      <c r="N29" s="202"/>
    </row>
    <row r="30" spans="1:14" s="15" customFormat="1" ht="12.75">
      <c r="A30" s="52" t="s">
        <v>92</v>
      </c>
      <c r="B30" s="52">
        <v>2</v>
      </c>
      <c r="C30" s="56" t="s">
        <v>272</v>
      </c>
      <c r="D30" s="220" t="s">
        <v>17</v>
      </c>
      <c r="E30" s="54">
        <v>2</v>
      </c>
      <c r="F30" s="54">
        <v>2</v>
      </c>
      <c r="G30" s="54">
        <v>15</v>
      </c>
      <c r="H30" s="54">
        <f aca="true" t="shared" si="6" ref="H30:H37">E30*G30</f>
        <v>30</v>
      </c>
      <c r="I30" s="54">
        <f aca="true" t="shared" si="7" ref="I30:I37">F30*G30</f>
        <v>30</v>
      </c>
      <c r="J30" s="54">
        <f>SUM(H30:I30)</f>
        <v>60</v>
      </c>
      <c r="K30" s="54">
        <v>4</v>
      </c>
      <c r="L30" s="54" t="s">
        <v>20</v>
      </c>
      <c r="M30" s="206"/>
      <c r="N30" s="166"/>
    </row>
    <row r="31" spans="1:14" s="15" customFormat="1" ht="12.75">
      <c r="A31" s="24" t="s">
        <v>94</v>
      </c>
      <c r="B31" s="24">
        <v>3</v>
      </c>
      <c r="C31" s="38" t="s">
        <v>273</v>
      </c>
      <c r="D31" s="9" t="s">
        <v>18</v>
      </c>
      <c r="E31" s="21">
        <v>2</v>
      </c>
      <c r="F31" s="21">
        <v>2</v>
      </c>
      <c r="G31" s="21">
        <v>15</v>
      </c>
      <c r="H31" s="21">
        <f t="shared" si="6"/>
        <v>30</v>
      </c>
      <c r="I31" s="21">
        <f t="shared" si="7"/>
        <v>30</v>
      </c>
      <c r="J31" s="21">
        <f aca="true" t="shared" si="8" ref="J31:J37">SUM(H31:I31)</f>
        <v>60</v>
      </c>
      <c r="K31" s="21">
        <v>4</v>
      </c>
      <c r="L31" s="21" t="s">
        <v>20</v>
      </c>
      <c r="M31" s="208" t="s">
        <v>272</v>
      </c>
      <c r="N31" s="168" t="s">
        <v>17</v>
      </c>
    </row>
    <row r="32" spans="1:14" s="15" customFormat="1" ht="12.75">
      <c r="A32" s="24" t="s">
        <v>92</v>
      </c>
      <c r="B32" s="24">
        <v>1</v>
      </c>
      <c r="C32" s="38" t="s">
        <v>274</v>
      </c>
      <c r="D32" s="9" t="s">
        <v>205</v>
      </c>
      <c r="E32" s="21">
        <v>0</v>
      </c>
      <c r="F32" s="21">
        <v>2</v>
      </c>
      <c r="G32" s="21">
        <v>15</v>
      </c>
      <c r="H32" s="21">
        <f t="shared" si="6"/>
        <v>0</v>
      </c>
      <c r="I32" s="21">
        <f t="shared" si="7"/>
        <v>30</v>
      </c>
      <c r="J32" s="21">
        <f t="shared" si="8"/>
        <v>30</v>
      </c>
      <c r="K32" s="21">
        <v>2</v>
      </c>
      <c r="L32" s="21" t="s">
        <v>20</v>
      </c>
      <c r="M32" s="206"/>
      <c r="N32" s="166"/>
    </row>
    <row r="33" spans="1:14" s="15" customFormat="1" ht="12.75">
      <c r="A33" s="24" t="s">
        <v>92</v>
      </c>
      <c r="B33" s="24">
        <v>2</v>
      </c>
      <c r="C33" s="38" t="s">
        <v>275</v>
      </c>
      <c r="D33" s="9" t="s">
        <v>206</v>
      </c>
      <c r="E33" s="21">
        <v>0</v>
      </c>
      <c r="F33" s="21">
        <v>2</v>
      </c>
      <c r="G33" s="21">
        <v>15</v>
      </c>
      <c r="H33" s="21">
        <f t="shared" si="6"/>
        <v>0</v>
      </c>
      <c r="I33" s="21">
        <f t="shared" si="7"/>
        <v>30</v>
      </c>
      <c r="J33" s="21">
        <f t="shared" si="8"/>
        <v>30</v>
      </c>
      <c r="K33" s="21">
        <v>2</v>
      </c>
      <c r="L33" s="21" t="s">
        <v>20</v>
      </c>
      <c r="M33" s="208" t="s">
        <v>274</v>
      </c>
      <c r="N33" s="168" t="s">
        <v>205</v>
      </c>
    </row>
    <row r="34" spans="1:14" s="15" customFormat="1" ht="12.75">
      <c r="A34" s="24" t="s">
        <v>94</v>
      </c>
      <c r="B34" s="24">
        <v>3</v>
      </c>
      <c r="C34" s="38" t="s">
        <v>276</v>
      </c>
      <c r="D34" s="9" t="s">
        <v>182</v>
      </c>
      <c r="E34" s="21">
        <v>1</v>
      </c>
      <c r="F34" s="21">
        <v>2</v>
      </c>
      <c r="G34" s="21">
        <v>15</v>
      </c>
      <c r="H34" s="21">
        <f t="shared" si="6"/>
        <v>15</v>
      </c>
      <c r="I34" s="21">
        <f t="shared" si="7"/>
        <v>30</v>
      </c>
      <c r="J34" s="21">
        <f t="shared" si="8"/>
        <v>45</v>
      </c>
      <c r="K34" s="21">
        <v>3</v>
      </c>
      <c r="L34" s="21" t="s">
        <v>20</v>
      </c>
      <c r="M34" s="206"/>
      <c r="N34" s="166"/>
    </row>
    <row r="35" spans="1:14" s="15" customFormat="1" ht="12.75">
      <c r="A35" s="24" t="s">
        <v>94</v>
      </c>
      <c r="B35" s="24">
        <v>4</v>
      </c>
      <c r="C35" s="38" t="s">
        <v>277</v>
      </c>
      <c r="D35" s="9" t="s">
        <v>183</v>
      </c>
      <c r="E35" s="21">
        <v>1</v>
      </c>
      <c r="F35" s="21">
        <v>2</v>
      </c>
      <c r="G35" s="21">
        <v>15</v>
      </c>
      <c r="H35" s="21">
        <f t="shared" si="6"/>
        <v>15</v>
      </c>
      <c r="I35" s="21">
        <f t="shared" si="7"/>
        <v>30</v>
      </c>
      <c r="J35" s="21">
        <f t="shared" si="8"/>
        <v>45</v>
      </c>
      <c r="K35" s="21">
        <v>3</v>
      </c>
      <c r="L35" s="21" t="s">
        <v>93</v>
      </c>
      <c r="M35" s="208" t="s">
        <v>276</v>
      </c>
      <c r="N35" s="168" t="s">
        <v>182</v>
      </c>
    </row>
    <row r="36" spans="1:14" s="15" customFormat="1" ht="12.75">
      <c r="A36" s="24" t="s">
        <v>95</v>
      </c>
      <c r="B36" s="24">
        <v>6</v>
      </c>
      <c r="C36" s="38" t="s">
        <v>278</v>
      </c>
      <c r="D36" s="9" t="s">
        <v>193</v>
      </c>
      <c r="E36" s="21">
        <v>1</v>
      </c>
      <c r="F36" s="21">
        <v>2</v>
      </c>
      <c r="G36" s="21">
        <v>15</v>
      </c>
      <c r="H36" s="21">
        <f t="shared" si="6"/>
        <v>15</v>
      </c>
      <c r="I36" s="21">
        <f t="shared" si="7"/>
        <v>30</v>
      </c>
      <c r="J36" s="21">
        <f t="shared" si="8"/>
        <v>45</v>
      </c>
      <c r="K36" s="21">
        <v>3</v>
      </c>
      <c r="L36" s="21" t="s">
        <v>20</v>
      </c>
      <c r="M36" s="205"/>
      <c r="N36" s="166"/>
    </row>
    <row r="37" spans="1:14" s="15" customFormat="1" ht="12.75">
      <c r="A37" s="50" t="s">
        <v>96</v>
      </c>
      <c r="B37" s="50">
        <v>7</v>
      </c>
      <c r="C37" s="58" t="s">
        <v>279</v>
      </c>
      <c r="D37" s="221" t="s">
        <v>133</v>
      </c>
      <c r="E37" s="25">
        <v>0</v>
      </c>
      <c r="F37" s="25">
        <v>2</v>
      </c>
      <c r="G37" s="25">
        <v>15</v>
      </c>
      <c r="H37" s="25">
        <f t="shared" si="6"/>
        <v>0</v>
      </c>
      <c r="I37" s="25">
        <f t="shared" si="7"/>
        <v>30</v>
      </c>
      <c r="J37" s="25">
        <f t="shared" si="8"/>
        <v>30</v>
      </c>
      <c r="K37" s="25">
        <v>2</v>
      </c>
      <c r="L37" s="25" t="s">
        <v>20</v>
      </c>
      <c r="M37" s="206"/>
      <c r="N37" s="166"/>
    </row>
    <row r="38" spans="1:14" s="15" customFormat="1" ht="12.75">
      <c r="A38" s="39"/>
      <c r="B38" s="39"/>
      <c r="C38" s="39"/>
      <c r="D38" s="42" t="s">
        <v>0</v>
      </c>
      <c r="E38" s="47">
        <f>SUM(E30:E37)</f>
        <v>7</v>
      </c>
      <c r="F38" s="47">
        <f>SUM(F30:F37)</f>
        <v>16</v>
      </c>
      <c r="G38" s="47" t="s">
        <v>68</v>
      </c>
      <c r="H38" s="47">
        <f>SUM(H30:H37)</f>
        <v>105</v>
      </c>
      <c r="I38" s="47">
        <f>SUM(I30:I37)</f>
        <v>240</v>
      </c>
      <c r="J38" s="47">
        <f>SUM(J30:J37)</f>
        <v>345</v>
      </c>
      <c r="K38" s="47">
        <f>SUM(K30:K37)</f>
        <v>23</v>
      </c>
      <c r="L38" s="47"/>
      <c r="M38" s="29"/>
      <c r="N38" s="202"/>
    </row>
    <row r="39" spans="1:14" s="15" customFormat="1" ht="12.75">
      <c r="A39" s="52" t="s">
        <v>92</v>
      </c>
      <c r="B39" s="52">
        <v>1</v>
      </c>
      <c r="C39" s="52" t="s">
        <v>411</v>
      </c>
      <c r="D39" s="220" t="s">
        <v>80</v>
      </c>
      <c r="E39" s="54">
        <v>2</v>
      </c>
      <c r="F39" s="54">
        <v>2</v>
      </c>
      <c r="G39" s="54">
        <v>15</v>
      </c>
      <c r="H39" s="54">
        <f>E39*G39</f>
        <v>30</v>
      </c>
      <c r="I39" s="54">
        <f>F39*G39</f>
        <v>30</v>
      </c>
      <c r="J39" s="54">
        <f>SUM(H39:I39)</f>
        <v>60</v>
      </c>
      <c r="K39" s="54">
        <v>4</v>
      </c>
      <c r="L39" s="54" t="s">
        <v>93</v>
      </c>
      <c r="M39" s="206"/>
      <c r="N39" s="166"/>
    </row>
    <row r="40" spans="1:14" s="15" customFormat="1" ht="12.75">
      <c r="A40" s="24" t="s">
        <v>92</v>
      </c>
      <c r="B40" s="24">
        <v>2</v>
      </c>
      <c r="C40" s="24" t="s">
        <v>415</v>
      </c>
      <c r="D40" s="9" t="s">
        <v>49</v>
      </c>
      <c r="E40" s="21">
        <v>2</v>
      </c>
      <c r="F40" s="21">
        <v>2</v>
      </c>
      <c r="G40" s="21">
        <v>15</v>
      </c>
      <c r="H40" s="21">
        <f>E40*G40</f>
        <v>30</v>
      </c>
      <c r="I40" s="21">
        <f>F40*G40</f>
        <v>30</v>
      </c>
      <c r="J40" s="21">
        <f>SUM(H40:I40)</f>
        <v>60</v>
      </c>
      <c r="K40" s="21">
        <v>4</v>
      </c>
      <c r="L40" s="21" t="s">
        <v>93</v>
      </c>
      <c r="M40" s="63" t="s">
        <v>70</v>
      </c>
      <c r="N40" s="168" t="s">
        <v>80</v>
      </c>
    </row>
    <row r="41" spans="1:14" s="15" customFormat="1" ht="12.75">
      <c r="A41" s="24" t="s">
        <v>94</v>
      </c>
      <c r="B41" s="24">
        <v>3</v>
      </c>
      <c r="C41" s="38" t="s">
        <v>280</v>
      </c>
      <c r="D41" s="9" t="s">
        <v>155</v>
      </c>
      <c r="E41" s="21">
        <v>0</v>
      </c>
      <c r="F41" s="21">
        <v>4</v>
      </c>
      <c r="G41" s="21">
        <v>15</v>
      </c>
      <c r="H41" s="21">
        <f>E41*G41</f>
        <v>0</v>
      </c>
      <c r="I41" s="21">
        <f>F41*G41</f>
        <v>60</v>
      </c>
      <c r="J41" s="21">
        <f>SUM(H41:I41)</f>
        <v>60</v>
      </c>
      <c r="K41" s="21">
        <v>4</v>
      </c>
      <c r="L41" s="21" t="s">
        <v>20</v>
      </c>
      <c r="M41" s="206"/>
      <c r="N41" s="166"/>
    </row>
    <row r="42" spans="1:14" s="15" customFormat="1" ht="12.75">
      <c r="A42" s="50" t="s">
        <v>94</v>
      </c>
      <c r="B42" s="50">
        <v>4</v>
      </c>
      <c r="C42" s="58" t="s">
        <v>281</v>
      </c>
      <c r="D42" s="221" t="s">
        <v>157</v>
      </c>
      <c r="E42" s="25">
        <v>1</v>
      </c>
      <c r="F42" s="25">
        <v>2</v>
      </c>
      <c r="G42" s="25">
        <v>15</v>
      </c>
      <c r="H42" s="25">
        <f>E42*G42</f>
        <v>15</v>
      </c>
      <c r="I42" s="25">
        <f>F42*G42</f>
        <v>30</v>
      </c>
      <c r="J42" s="25">
        <f>SUM(H42:I42)</f>
        <v>45</v>
      </c>
      <c r="K42" s="25">
        <v>3</v>
      </c>
      <c r="L42" s="25" t="s">
        <v>93</v>
      </c>
      <c r="M42" s="208" t="s">
        <v>280</v>
      </c>
      <c r="N42" s="168" t="s">
        <v>155</v>
      </c>
    </row>
    <row r="43" spans="1:14" s="15" customFormat="1" ht="12.75">
      <c r="A43" s="39"/>
      <c r="B43" s="39"/>
      <c r="C43" s="39"/>
      <c r="D43" s="42" t="s">
        <v>4</v>
      </c>
      <c r="E43" s="47">
        <f>SUM(E39:E42)</f>
        <v>5</v>
      </c>
      <c r="F43" s="47">
        <f>SUM(F39:F42)</f>
        <v>10</v>
      </c>
      <c r="G43" s="47" t="s">
        <v>68</v>
      </c>
      <c r="H43" s="47">
        <f>SUM(H39:H42)</f>
        <v>75</v>
      </c>
      <c r="I43" s="47">
        <f>SUM(I39:I42)</f>
        <v>150</v>
      </c>
      <c r="J43" s="47">
        <f>SUM(J39:J42)</f>
        <v>225</v>
      </c>
      <c r="K43" s="47">
        <f>SUM(K39:K42)</f>
        <v>15</v>
      </c>
      <c r="L43" s="47"/>
      <c r="M43" s="29"/>
      <c r="N43" s="202"/>
    </row>
    <row r="44" spans="1:14" s="15" customFormat="1" ht="12.75">
      <c r="A44" s="52" t="s">
        <v>92</v>
      </c>
      <c r="B44" s="52">
        <v>1</v>
      </c>
      <c r="C44" s="52" t="s">
        <v>69</v>
      </c>
      <c r="D44" s="220" t="s">
        <v>15</v>
      </c>
      <c r="E44" s="54">
        <v>1</v>
      </c>
      <c r="F44" s="54">
        <v>2</v>
      </c>
      <c r="G44" s="54">
        <v>15</v>
      </c>
      <c r="H44" s="54">
        <f>E44*G44</f>
        <v>15</v>
      </c>
      <c r="I44" s="54">
        <f>F44*G44</f>
        <v>30</v>
      </c>
      <c r="J44" s="54">
        <f>SUM(H44:I44)</f>
        <v>45</v>
      </c>
      <c r="K44" s="54">
        <v>3</v>
      </c>
      <c r="L44" s="54" t="s">
        <v>93</v>
      </c>
      <c r="M44" s="206"/>
      <c r="N44" s="166"/>
    </row>
    <row r="45" spans="1:14" s="15" customFormat="1" ht="12.75">
      <c r="A45" s="24" t="s">
        <v>92</v>
      </c>
      <c r="B45" s="24">
        <v>2</v>
      </c>
      <c r="C45" s="24" t="s">
        <v>5</v>
      </c>
      <c r="D45" s="9" t="s">
        <v>71</v>
      </c>
      <c r="E45" s="21">
        <v>1</v>
      </c>
      <c r="F45" s="21">
        <v>2</v>
      </c>
      <c r="G45" s="21">
        <v>15</v>
      </c>
      <c r="H45" s="21">
        <f>E45*G45</f>
        <v>15</v>
      </c>
      <c r="I45" s="21">
        <f>F45*G45</f>
        <v>30</v>
      </c>
      <c r="J45" s="21">
        <f>SUM(H45:I45)</f>
        <v>45</v>
      </c>
      <c r="K45" s="21">
        <v>3</v>
      </c>
      <c r="L45" s="21" t="s">
        <v>93</v>
      </c>
      <c r="M45" s="63" t="s">
        <v>69</v>
      </c>
      <c r="N45" s="168" t="s">
        <v>15</v>
      </c>
    </row>
    <row r="46" spans="1:14" s="15" customFormat="1" ht="12.75">
      <c r="A46" s="24" t="s">
        <v>94</v>
      </c>
      <c r="B46" s="24">
        <v>3</v>
      </c>
      <c r="C46" s="38" t="s">
        <v>282</v>
      </c>
      <c r="D46" s="9" t="s">
        <v>159</v>
      </c>
      <c r="E46" s="21">
        <v>2</v>
      </c>
      <c r="F46" s="21">
        <v>2</v>
      </c>
      <c r="G46" s="21">
        <v>15</v>
      </c>
      <c r="H46" s="21">
        <f>E46*G46</f>
        <v>30</v>
      </c>
      <c r="I46" s="21">
        <f>F46*G46</f>
        <v>30</v>
      </c>
      <c r="J46" s="21">
        <f>SUM(H46:I46)</f>
        <v>60</v>
      </c>
      <c r="K46" s="21">
        <v>4</v>
      </c>
      <c r="L46" s="21" t="s">
        <v>93</v>
      </c>
      <c r="M46" s="206"/>
      <c r="N46" s="166"/>
    </row>
    <row r="47" spans="1:14" s="15" customFormat="1" ht="12.75">
      <c r="A47" s="50" t="s">
        <v>96</v>
      </c>
      <c r="B47" s="50">
        <v>7</v>
      </c>
      <c r="C47" s="58" t="s">
        <v>283</v>
      </c>
      <c r="D47" s="221" t="s">
        <v>6</v>
      </c>
      <c r="E47" s="25">
        <v>1</v>
      </c>
      <c r="F47" s="25">
        <v>1</v>
      </c>
      <c r="G47" s="25">
        <v>15</v>
      </c>
      <c r="H47" s="25">
        <f>E47*G47</f>
        <v>15</v>
      </c>
      <c r="I47" s="25">
        <f>F47*G47</f>
        <v>15</v>
      </c>
      <c r="J47" s="25">
        <f>SUM(H47:I47)</f>
        <v>30</v>
      </c>
      <c r="K47" s="25">
        <v>2</v>
      </c>
      <c r="L47" s="25" t="s">
        <v>93</v>
      </c>
      <c r="M47" s="206"/>
      <c r="N47" s="166"/>
    </row>
    <row r="48" spans="1:14" s="15" customFormat="1" ht="12.75">
      <c r="A48" s="39"/>
      <c r="B48" s="39"/>
      <c r="C48" s="39"/>
      <c r="D48" s="42" t="s">
        <v>7</v>
      </c>
      <c r="E48" s="47">
        <f>SUM(E44:E47)</f>
        <v>5</v>
      </c>
      <c r="F48" s="47">
        <f>SUM(F44:F47)</f>
        <v>7</v>
      </c>
      <c r="G48" s="47" t="s">
        <v>68</v>
      </c>
      <c r="H48" s="47">
        <f>SUM(H44:H47)</f>
        <v>75</v>
      </c>
      <c r="I48" s="47">
        <f>SUM(I44:I47)</f>
        <v>105</v>
      </c>
      <c r="J48" s="47">
        <f>SUM(J44:J47)</f>
        <v>180</v>
      </c>
      <c r="K48" s="47">
        <f>SUM(K44:K47)</f>
        <v>12</v>
      </c>
      <c r="L48" s="47"/>
      <c r="M48" s="29"/>
      <c r="N48" s="202"/>
    </row>
    <row r="49" spans="1:14" s="15" customFormat="1" ht="12.75">
      <c r="A49" s="52" t="s">
        <v>92</v>
      </c>
      <c r="B49" s="52">
        <v>1</v>
      </c>
      <c r="C49" s="56" t="s">
        <v>284</v>
      </c>
      <c r="D49" s="220" t="s">
        <v>201</v>
      </c>
      <c r="E49" s="54">
        <v>0</v>
      </c>
      <c r="F49" s="54">
        <v>2</v>
      </c>
      <c r="G49" s="54">
        <v>15</v>
      </c>
      <c r="H49" s="54">
        <f>E49*G49</f>
        <v>0</v>
      </c>
      <c r="I49" s="54">
        <f>F49*G49</f>
        <v>30</v>
      </c>
      <c r="J49" s="54">
        <f>SUM(H49:I49)</f>
        <v>30</v>
      </c>
      <c r="K49" s="54">
        <v>2</v>
      </c>
      <c r="L49" s="54" t="s">
        <v>20</v>
      </c>
      <c r="M49" s="205"/>
      <c r="N49" s="166"/>
    </row>
    <row r="50" spans="1:14" s="15" customFormat="1" ht="12.75">
      <c r="A50" s="24" t="s">
        <v>92</v>
      </c>
      <c r="B50" s="24">
        <v>2</v>
      </c>
      <c r="C50" s="38" t="s">
        <v>285</v>
      </c>
      <c r="D50" s="9" t="s">
        <v>52</v>
      </c>
      <c r="E50" s="21">
        <v>0</v>
      </c>
      <c r="F50" s="21">
        <v>4</v>
      </c>
      <c r="G50" s="21">
        <v>15</v>
      </c>
      <c r="H50" s="21">
        <f>E50*G50</f>
        <v>0</v>
      </c>
      <c r="I50" s="21">
        <f>F50*G50</f>
        <v>60</v>
      </c>
      <c r="J50" s="21">
        <f>SUM(H50:I50)</f>
        <v>60</v>
      </c>
      <c r="K50" s="21">
        <v>4</v>
      </c>
      <c r="L50" s="21" t="s">
        <v>20</v>
      </c>
      <c r="M50" s="208" t="s">
        <v>284</v>
      </c>
      <c r="N50" s="168" t="s">
        <v>201</v>
      </c>
    </row>
    <row r="51" spans="1:14" s="15" customFormat="1" ht="12.75">
      <c r="A51" s="50" t="s">
        <v>94</v>
      </c>
      <c r="B51" s="50">
        <v>3</v>
      </c>
      <c r="C51" s="58" t="s">
        <v>286</v>
      </c>
      <c r="D51" s="221" t="s">
        <v>184</v>
      </c>
      <c r="E51" s="25">
        <v>2</v>
      </c>
      <c r="F51" s="25">
        <v>2</v>
      </c>
      <c r="G51" s="25">
        <v>15</v>
      </c>
      <c r="H51" s="25">
        <f>E51*G51</f>
        <v>30</v>
      </c>
      <c r="I51" s="25">
        <f>F51*G51</f>
        <v>30</v>
      </c>
      <c r="J51" s="25">
        <f>SUM(H51:I51)</f>
        <v>60</v>
      </c>
      <c r="K51" s="25">
        <v>4</v>
      </c>
      <c r="L51" s="25" t="s">
        <v>93</v>
      </c>
      <c r="M51" s="206"/>
      <c r="N51" s="166"/>
    </row>
    <row r="52" spans="1:14" s="15" customFormat="1" ht="12.75">
      <c r="A52" s="39"/>
      <c r="B52" s="39"/>
      <c r="C52" s="39"/>
      <c r="D52" s="42" t="s">
        <v>8</v>
      </c>
      <c r="E52" s="47">
        <f>SUM(E49:E51)</f>
        <v>2</v>
      </c>
      <c r="F52" s="47">
        <f>SUM(F49:F51)</f>
        <v>8</v>
      </c>
      <c r="G52" s="47" t="s">
        <v>68</v>
      </c>
      <c r="H52" s="47">
        <f>SUM(H49:H51)</f>
        <v>30</v>
      </c>
      <c r="I52" s="47">
        <f>SUM(I49:I51)</f>
        <v>120</v>
      </c>
      <c r="J52" s="47">
        <f>SUM(J49:J51)</f>
        <v>150</v>
      </c>
      <c r="K52" s="47">
        <f>SUM(K49:K51)</f>
        <v>10</v>
      </c>
      <c r="L52" s="47"/>
      <c r="M52" s="29"/>
      <c r="N52" s="202"/>
    </row>
    <row r="53" spans="1:14" s="15" customFormat="1" ht="12.75">
      <c r="A53" s="52" t="s">
        <v>92</v>
      </c>
      <c r="B53" s="52">
        <v>1</v>
      </c>
      <c r="C53" s="56" t="s">
        <v>287</v>
      </c>
      <c r="D53" s="220" t="s">
        <v>238</v>
      </c>
      <c r="E53" s="54">
        <v>2</v>
      </c>
      <c r="F53" s="54">
        <v>2</v>
      </c>
      <c r="G53" s="54">
        <v>15</v>
      </c>
      <c r="H53" s="54">
        <f>E53*G53</f>
        <v>30</v>
      </c>
      <c r="I53" s="54">
        <f>F53*G53</f>
        <v>30</v>
      </c>
      <c r="J53" s="54">
        <f>SUM(H53:I53)</f>
        <v>60</v>
      </c>
      <c r="K53" s="54">
        <v>4</v>
      </c>
      <c r="L53" s="54" t="s">
        <v>20</v>
      </c>
      <c r="M53" s="205"/>
      <c r="N53" s="166"/>
    </row>
    <row r="54" spans="1:14" s="15" customFormat="1" ht="12.75">
      <c r="A54" s="24" t="s">
        <v>92</v>
      </c>
      <c r="B54" s="24">
        <v>2</v>
      </c>
      <c r="C54" s="38" t="s">
        <v>288</v>
      </c>
      <c r="D54" s="9" t="s">
        <v>239</v>
      </c>
      <c r="E54" s="21">
        <v>0</v>
      </c>
      <c r="F54" s="21">
        <v>2</v>
      </c>
      <c r="G54" s="21">
        <v>15</v>
      </c>
      <c r="H54" s="21">
        <f>E54*G54</f>
        <v>0</v>
      </c>
      <c r="I54" s="21">
        <f>F54*G54</f>
        <v>30</v>
      </c>
      <c r="J54" s="21">
        <f>SUM(H54:I54)</f>
        <v>30</v>
      </c>
      <c r="K54" s="21">
        <v>2</v>
      </c>
      <c r="L54" s="21" t="s">
        <v>20</v>
      </c>
      <c r="M54" s="208" t="s">
        <v>287</v>
      </c>
      <c r="N54" s="168" t="s">
        <v>238</v>
      </c>
    </row>
    <row r="55" spans="1:14" s="15" customFormat="1" ht="12.75">
      <c r="A55" s="50" t="s">
        <v>94</v>
      </c>
      <c r="B55" s="50">
        <v>3</v>
      </c>
      <c r="C55" s="58" t="s">
        <v>289</v>
      </c>
      <c r="D55" s="221" t="s">
        <v>240</v>
      </c>
      <c r="E55" s="25">
        <v>3</v>
      </c>
      <c r="F55" s="25">
        <v>1</v>
      </c>
      <c r="G55" s="25">
        <v>15</v>
      </c>
      <c r="H55" s="25">
        <f>E55*G55</f>
        <v>45</v>
      </c>
      <c r="I55" s="25">
        <f>F55*G55</f>
        <v>15</v>
      </c>
      <c r="J55" s="25">
        <f>SUM(H55:I55)</f>
        <v>60</v>
      </c>
      <c r="K55" s="25">
        <v>4</v>
      </c>
      <c r="L55" s="25" t="s">
        <v>93</v>
      </c>
      <c r="M55" s="206"/>
      <c r="N55" s="166"/>
    </row>
    <row r="56" spans="1:14" s="15" customFormat="1" ht="12.75">
      <c r="A56" s="39"/>
      <c r="B56" s="39"/>
      <c r="C56" s="39"/>
      <c r="D56" s="42" t="s">
        <v>9</v>
      </c>
      <c r="E56" s="47">
        <f>SUM(E53:E55)</f>
        <v>5</v>
      </c>
      <c r="F56" s="47">
        <f>SUM(F53:F55)</f>
        <v>5</v>
      </c>
      <c r="G56" s="47" t="s">
        <v>68</v>
      </c>
      <c r="H56" s="47">
        <f>SUM(H53:H55)</f>
        <v>75</v>
      </c>
      <c r="I56" s="47">
        <f>SUM(I53:I55)</f>
        <v>75</v>
      </c>
      <c r="J56" s="47">
        <f>SUM(J53:J55)</f>
        <v>150</v>
      </c>
      <c r="K56" s="47">
        <f>SUM(K53:K55)</f>
        <v>10</v>
      </c>
      <c r="L56" s="47"/>
      <c r="M56" s="29"/>
      <c r="N56" s="202"/>
    </row>
    <row r="57" spans="1:14" s="15" customFormat="1" ht="12.75">
      <c r="A57" s="52" t="s">
        <v>95</v>
      </c>
      <c r="B57" s="52">
        <v>5</v>
      </c>
      <c r="C57" s="56" t="s">
        <v>290</v>
      </c>
      <c r="D57" s="220" t="s">
        <v>208</v>
      </c>
      <c r="E57" s="54">
        <v>1</v>
      </c>
      <c r="F57" s="54">
        <v>2</v>
      </c>
      <c r="G57" s="54">
        <v>15</v>
      </c>
      <c r="H57" s="54">
        <f>E57*G57</f>
        <v>15</v>
      </c>
      <c r="I57" s="54">
        <f>F57*G57</f>
        <v>30</v>
      </c>
      <c r="J57" s="54">
        <f>SUM(H57:I57)</f>
        <v>45</v>
      </c>
      <c r="K57" s="54">
        <v>3</v>
      </c>
      <c r="L57" s="54" t="s">
        <v>20</v>
      </c>
      <c r="M57" s="206"/>
      <c r="N57" s="166"/>
    </row>
    <row r="58" spans="1:14" s="15" customFormat="1" ht="12.75">
      <c r="A58" s="50" t="s">
        <v>95</v>
      </c>
      <c r="B58" s="50">
        <v>6</v>
      </c>
      <c r="C58" s="58" t="s">
        <v>291</v>
      </c>
      <c r="D58" s="221" t="s">
        <v>50</v>
      </c>
      <c r="E58" s="25">
        <v>2</v>
      </c>
      <c r="F58" s="25">
        <v>2</v>
      </c>
      <c r="G58" s="25">
        <v>15</v>
      </c>
      <c r="H58" s="25">
        <f>E58*G58</f>
        <v>30</v>
      </c>
      <c r="I58" s="25">
        <f>F58*G58</f>
        <v>30</v>
      </c>
      <c r="J58" s="25">
        <f>SUM(H58:I58)</f>
        <v>60</v>
      </c>
      <c r="K58" s="25">
        <v>4</v>
      </c>
      <c r="L58" s="25" t="s">
        <v>20</v>
      </c>
      <c r="M58" s="206"/>
      <c r="N58" s="166"/>
    </row>
    <row r="59" spans="1:14" s="15" customFormat="1" ht="27.75" customHeight="1">
      <c r="A59" s="39"/>
      <c r="B59" s="39"/>
      <c r="C59" s="39"/>
      <c r="D59" s="42" t="s">
        <v>10</v>
      </c>
      <c r="E59" s="47">
        <f>SUM(E57:E58)</f>
        <v>3</v>
      </c>
      <c r="F59" s="47">
        <f>SUM(F57:F58)</f>
        <v>4</v>
      </c>
      <c r="G59" s="47" t="s">
        <v>68</v>
      </c>
      <c r="H59" s="47">
        <f>SUM(H57:H58)</f>
        <v>45</v>
      </c>
      <c r="I59" s="47">
        <f>SUM(I57:I58)</f>
        <v>60</v>
      </c>
      <c r="J59" s="47">
        <f>SUM(J57:J58)</f>
        <v>105</v>
      </c>
      <c r="K59" s="47">
        <f>SUM(K57:K58)</f>
        <v>7</v>
      </c>
      <c r="L59" s="47"/>
      <c r="M59" s="29"/>
      <c r="N59" s="202"/>
    </row>
    <row r="60" spans="1:14" s="15" customFormat="1" ht="12.75">
      <c r="A60" s="52" t="s">
        <v>92</v>
      </c>
      <c r="B60" s="52">
        <v>2</v>
      </c>
      <c r="C60" s="56" t="s">
        <v>292</v>
      </c>
      <c r="D60" s="220" t="s">
        <v>420</v>
      </c>
      <c r="E60" s="54">
        <v>0</v>
      </c>
      <c r="F60" s="54">
        <v>4</v>
      </c>
      <c r="G60" s="54">
        <v>15</v>
      </c>
      <c r="H60" s="54">
        <f>E60*G60</f>
        <v>0</v>
      </c>
      <c r="I60" s="54">
        <f>F60*G60</f>
        <v>60</v>
      </c>
      <c r="J60" s="54">
        <f>SUM(H60:I60)</f>
        <v>60</v>
      </c>
      <c r="K60" s="54">
        <v>4</v>
      </c>
      <c r="L60" s="54" t="s">
        <v>20</v>
      </c>
      <c r="M60" s="205"/>
      <c r="N60" s="166"/>
    </row>
    <row r="61" spans="1:14" s="15" customFormat="1" ht="12.75">
      <c r="A61" s="24" t="s">
        <v>94</v>
      </c>
      <c r="B61" s="24">
        <v>3</v>
      </c>
      <c r="C61" s="38" t="s">
        <v>293</v>
      </c>
      <c r="D61" s="9" t="s">
        <v>207</v>
      </c>
      <c r="E61" s="21">
        <v>0</v>
      </c>
      <c r="F61" s="21">
        <v>4</v>
      </c>
      <c r="G61" s="21">
        <v>15</v>
      </c>
      <c r="H61" s="21">
        <f>E61*G61</f>
        <v>0</v>
      </c>
      <c r="I61" s="21">
        <f>F61*G61</f>
        <v>60</v>
      </c>
      <c r="J61" s="21">
        <f>SUM(H61:I61)</f>
        <v>60</v>
      </c>
      <c r="K61" s="21">
        <v>4</v>
      </c>
      <c r="L61" s="21" t="s">
        <v>20</v>
      </c>
      <c r="M61" s="208" t="s">
        <v>292</v>
      </c>
      <c r="N61" s="168" t="s">
        <v>420</v>
      </c>
    </row>
    <row r="62" spans="1:14" s="15" customFormat="1" ht="12.75">
      <c r="A62" s="50" t="s">
        <v>92</v>
      </c>
      <c r="B62" s="50">
        <v>1</v>
      </c>
      <c r="C62" s="58" t="s">
        <v>294</v>
      </c>
      <c r="D62" s="221" t="s">
        <v>164</v>
      </c>
      <c r="E62" s="25">
        <v>2</v>
      </c>
      <c r="F62" s="25">
        <v>0</v>
      </c>
      <c r="G62" s="25">
        <v>15</v>
      </c>
      <c r="H62" s="25">
        <f>E62*G62</f>
        <v>30</v>
      </c>
      <c r="I62" s="25">
        <f>F62*G62</f>
        <v>0</v>
      </c>
      <c r="J62" s="25">
        <f>SUM(H62:I62)</f>
        <v>30</v>
      </c>
      <c r="K62" s="25">
        <v>2</v>
      </c>
      <c r="L62" s="25" t="s">
        <v>93</v>
      </c>
      <c r="M62" s="206"/>
      <c r="N62" s="166"/>
    </row>
    <row r="63" spans="1:14" s="15" customFormat="1" ht="12.75">
      <c r="A63" s="39"/>
      <c r="B63" s="39"/>
      <c r="C63" s="39"/>
      <c r="D63" s="42" t="s">
        <v>11</v>
      </c>
      <c r="E63" s="47">
        <f>SUM(E60:E62)</f>
        <v>2</v>
      </c>
      <c r="F63" s="47">
        <f>SUM(F60:F62)</f>
        <v>8</v>
      </c>
      <c r="G63" s="47" t="s">
        <v>68</v>
      </c>
      <c r="H63" s="47">
        <f>SUM(H60:H62)</f>
        <v>30</v>
      </c>
      <c r="I63" s="47">
        <f>SUM(I60:I62)</f>
        <v>120</v>
      </c>
      <c r="J63" s="47">
        <f>SUM(J60:J62)</f>
        <v>150</v>
      </c>
      <c r="K63" s="47">
        <f>SUM(K60:K62)</f>
        <v>10</v>
      </c>
      <c r="L63" s="47"/>
      <c r="M63" s="29"/>
      <c r="N63" s="202"/>
    </row>
    <row r="64" spans="1:14" s="15" customFormat="1" ht="12.75">
      <c r="A64" s="43"/>
      <c r="B64" s="43"/>
      <c r="C64" s="43"/>
      <c r="D64" s="42" t="s">
        <v>67</v>
      </c>
      <c r="E64" s="47" t="s">
        <v>68</v>
      </c>
      <c r="F64" s="47" t="s">
        <v>68</v>
      </c>
      <c r="G64" s="47" t="s">
        <v>68</v>
      </c>
      <c r="H64" s="48">
        <f>H63+H59+H56+H52+H48+H43+H38+H29+H26+H17+H11</f>
        <v>870</v>
      </c>
      <c r="I64" s="48">
        <f>I63+I59+I56+I52+I48+I43+I38+I29+I26+I17+I11</f>
        <v>1170</v>
      </c>
      <c r="J64" s="48">
        <f>J63+J59+J56+J52+J48+J43+J38+J29+J26+J17+J11</f>
        <v>2040</v>
      </c>
      <c r="K64" s="48">
        <f>K63+K59+K56+K52+K48+K43+K38+K29+K26+K17+K11</f>
        <v>136</v>
      </c>
      <c r="L64" s="48"/>
      <c r="M64" s="30"/>
      <c r="N64" s="202"/>
    </row>
    <row r="65" spans="1:14" s="15" customFormat="1" ht="12.75">
      <c r="A65" s="63"/>
      <c r="B65" s="63"/>
      <c r="C65" s="63" t="s">
        <v>409</v>
      </c>
      <c r="D65" s="223" t="s">
        <v>251</v>
      </c>
      <c r="E65" s="26"/>
      <c r="F65" s="26"/>
      <c r="G65" s="26"/>
      <c r="H65" s="26"/>
      <c r="I65" s="26"/>
      <c r="J65" s="26"/>
      <c r="K65" s="26">
        <v>15</v>
      </c>
      <c r="L65" s="26" t="s">
        <v>181</v>
      </c>
      <c r="M65" s="206"/>
      <c r="N65" s="166"/>
    </row>
    <row r="66" spans="1:14" s="15" customFormat="1" ht="12.75">
      <c r="A66" s="39"/>
      <c r="B66" s="39"/>
      <c r="C66" s="39"/>
      <c r="D66" s="42" t="s">
        <v>252</v>
      </c>
      <c r="E66" s="47"/>
      <c r="F66" s="47"/>
      <c r="G66" s="47"/>
      <c r="H66" s="47"/>
      <c r="I66" s="47"/>
      <c r="J66" s="47"/>
      <c r="K66" s="47">
        <v>12</v>
      </c>
      <c r="L66" s="47"/>
      <c r="M66" s="30"/>
      <c r="N66" s="202"/>
    </row>
    <row r="67" spans="1:14" s="15" customFormat="1" ht="23.25" customHeight="1">
      <c r="A67" s="122" t="s">
        <v>92</v>
      </c>
      <c r="B67" s="100">
        <v>2</v>
      </c>
      <c r="C67" s="100" t="s">
        <v>311</v>
      </c>
      <c r="D67" s="101" t="s">
        <v>446</v>
      </c>
      <c r="E67" s="103"/>
      <c r="F67" s="103"/>
      <c r="G67" s="103"/>
      <c r="H67" s="103">
        <v>0</v>
      </c>
      <c r="I67" s="103">
        <v>15</v>
      </c>
      <c r="J67" s="103">
        <f>SUM(H67:I67)</f>
        <v>15</v>
      </c>
      <c r="K67" s="103">
        <v>2</v>
      </c>
      <c r="L67" s="103" t="s">
        <v>20</v>
      </c>
      <c r="M67" s="209"/>
      <c r="N67" s="172" t="s">
        <v>130</v>
      </c>
    </row>
    <row r="68" spans="1:14" s="23" customFormat="1" ht="12.75">
      <c r="A68" s="116" t="s">
        <v>94</v>
      </c>
      <c r="B68" s="106">
        <v>3</v>
      </c>
      <c r="C68" s="106" t="s">
        <v>312</v>
      </c>
      <c r="D68" s="107" t="s">
        <v>447</v>
      </c>
      <c r="E68" s="108"/>
      <c r="F68" s="108"/>
      <c r="G68" s="108"/>
      <c r="H68" s="103">
        <v>0</v>
      </c>
      <c r="I68" s="108">
        <v>15</v>
      </c>
      <c r="J68" s="108">
        <f aca="true" t="shared" si="9" ref="J68:J89">SUM(H68:I68)</f>
        <v>15</v>
      </c>
      <c r="K68" s="108">
        <v>2</v>
      </c>
      <c r="L68" s="108" t="s">
        <v>20</v>
      </c>
      <c r="M68" s="210"/>
      <c r="N68" s="172" t="s">
        <v>227</v>
      </c>
    </row>
    <row r="69" spans="1:14" s="23" customFormat="1" ht="25.5">
      <c r="A69" s="116" t="s">
        <v>94</v>
      </c>
      <c r="B69" s="106">
        <v>4</v>
      </c>
      <c r="C69" s="106" t="s">
        <v>313</v>
      </c>
      <c r="D69" s="107" t="s">
        <v>203</v>
      </c>
      <c r="E69" s="108"/>
      <c r="F69" s="108"/>
      <c r="G69" s="108"/>
      <c r="H69" s="103">
        <v>0</v>
      </c>
      <c r="I69" s="108">
        <v>30</v>
      </c>
      <c r="J69" s="108">
        <f t="shared" si="9"/>
        <v>30</v>
      </c>
      <c r="K69" s="108">
        <v>3</v>
      </c>
      <c r="L69" s="108" t="s">
        <v>20</v>
      </c>
      <c r="M69" s="211"/>
      <c r="N69" s="173" t="s">
        <v>228</v>
      </c>
    </row>
    <row r="70" spans="1:14" s="23" customFormat="1" ht="12.75">
      <c r="A70" s="116" t="s">
        <v>95</v>
      </c>
      <c r="B70" s="106">
        <v>5</v>
      </c>
      <c r="C70" s="106" t="s">
        <v>314</v>
      </c>
      <c r="D70" s="107" t="s">
        <v>204</v>
      </c>
      <c r="E70" s="108"/>
      <c r="F70" s="108"/>
      <c r="G70" s="108"/>
      <c r="H70" s="103">
        <v>0</v>
      </c>
      <c r="I70" s="108">
        <v>30</v>
      </c>
      <c r="J70" s="108">
        <f t="shared" si="9"/>
        <v>30</v>
      </c>
      <c r="K70" s="108">
        <v>3</v>
      </c>
      <c r="L70" s="108" t="s">
        <v>20</v>
      </c>
      <c r="M70" s="211"/>
      <c r="N70" s="173" t="s">
        <v>64</v>
      </c>
    </row>
    <row r="71" spans="1:14" s="23" customFormat="1" ht="12.75">
      <c r="A71" s="116" t="s">
        <v>96</v>
      </c>
      <c r="B71" s="106">
        <v>7</v>
      </c>
      <c r="C71" s="106" t="s">
        <v>315</v>
      </c>
      <c r="D71" s="107" t="s">
        <v>175</v>
      </c>
      <c r="E71" s="108"/>
      <c r="F71" s="108"/>
      <c r="G71" s="108"/>
      <c r="H71" s="103">
        <v>0</v>
      </c>
      <c r="I71" s="108">
        <v>80</v>
      </c>
      <c r="J71" s="108">
        <f t="shared" si="9"/>
        <v>80</v>
      </c>
      <c r="K71" s="108">
        <v>3</v>
      </c>
      <c r="L71" s="108" t="s">
        <v>20</v>
      </c>
      <c r="M71" s="211"/>
      <c r="N71" s="172" t="s">
        <v>248</v>
      </c>
    </row>
    <row r="72" spans="1:14" s="23" customFormat="1" ht="12.75">
      <c r="A72" s="116" t="s">
        <v>96</v>
      </c>
      <c r="B72" s="106">
        <v>8</v>
      </c>
      <c r="C72" s="106" t="s">
        <v>316</v>
      </c>
      <c r="D72" s="107" t="s">
        <v>176</v>
      </c>
      <c r="E72" s="108"/>
      <c r="F72" s="108"/>
      <c r="G72" s="108"/>
      <c r="H72" s="103">
        <v>0</v>
      </c>
      <c r="I72" s="108">
        <v>80</v>
      </c>
      <c r="J72" s="108">
        <f t="shared" si="9"/>
        <v>80</v>
      </c>
      <c r="K72" s="108">
        <v>3</v>
      </c>
      <c r="L72" s="108" t="s">
        <v>20</v>
      </c>
      <c r="M72" s="211"/>
      <c r="N72" s="173" t="s">
        <v>175</v>
      </c>
    </row>
    <row r="73" spans="1:14" s="23" customFormat="1" ht="12.75">
      <c r="A73" s="116" t="s">
        <v>94</v>
      </c>
      <c r="B73" s="106">
        <v>3</v>
      </c>
      <c r="C73" s="106" t="s">
        <v>317</v>
      </c>
      <c r="D73" s="107" t="s">
        <v>243</v>
      </c>
      <c r="E73" s="108"/>
      <c r="F73" s="108"/>
      <c r="G73" s="108"/>
      <c r="H73" s="103">
        <v>0</v>
      </c>
      <c r="I73" s="108">
        <v>1</v>
      </c>
      <c r="J73" s="108">
        <f t="shared" si="9"/>
        <v>1</v>
      </c>
      <c r="K73" s="108">
        <v>0</v>
      </c>
      <c r="L73" s="108" t="s">
        <v>181</v>
      </c>
      <c r="M73" s="211"/>
      <c r="N73" s="173"/>
    </row>
    <row r="74" spans="1:14" s="23" customFormat="1" ht="12.75">
      <c r="A74" s="116" t="s">
        <v>94</v>
      </c>
      <c r="B74" s="106">
        <v>3</v>
      </c>
      <c r="C74" s="106" t="s">
        <v>318</v>
      </c>
      <c r="D74" s="107" t="s">
        <v>232</v>
      </c>
      <c r="E74" s="108"/>
      <c r="F74" s="108"/>
      <c r="G74" s="108"/>
      <c r="H74" s="103">
        <v>0</v>
      </c>
      <c r="I74" s="108">
        <v>2</v>
      </c>
      <c r="J74" s="108">
        <f t="shared" si="9"/>
        <v>2</v>
      </c>
      <c r="K74" s="108">
        <v>0</v>
      </c>
      <c r="L74" s="108" t="s">
        <v>181</v>
      </c>
      <c r="M74" s="211"/>
      <c r="N74" s="173"/>
    </row>
    <row r="75" spans="1:14" s="23" customFormat="1" ht="12.75">
      <c r="A75" s="116" t="s">
        <v>94</v>
      </c>
      <c r="B75" s="106">
        <v>3</v>
      </c>
      <c r="C75" s="106" t="s">
        <v>319</v>
      </c>
      <c r="D75" s="107" t="s">
        <v>112</v>
      </c>
      <c r="E75" s="108"/>
      <c r="F75" s="108"/>
      <c r="G75" s="108"/>
      <c r="H75" s="103">
        <v>0</v>
      </c>
      <c r="I75" s="108">
        <v>2</v>
      </c>
      <c r="J75" s="108">
        <f t="shared" si="9"/>
        <v>2</v>
      </c>
      <c r="K75" s="108">
        <v>0</v>
      </c>
      <c r="L75" s="108" t="s">
        <v>181</v>
      </c>
      <c r="M75" s="211"/>
      <c r="N75" s="173"/>
    </row>
    <row r="76" spans="1:14" s="23" customFormat="1" ht="12.75">
      <c r="A76" s="116" t="s">
        <v>94</v>
      </c>
      <c r="B76" s="106">
        <v>3</v>
      </c>
      <c r="C76" s="106" t="s">
        <v>320</v>
      </c>
      <c r="D76" s="107" t="s">
        <v>113</v>
      </c>
      <c r="E76" s="108"/>
      <c r="F76" s="108"/>
      <c r="G76" s="108"/>
      <c r="H76" s="103">
        <v>0</v>
      </c>
      <c r="I76" s="108">
        <v>2</v>
      </c>
      <c r="J76" s="108">
        <f t="shared" si="9"/>
        <v>2</v>
      </c>
      <c r="K76" s="108">
        <v>0</v>
      </c>
      <c r="L76" s="108" t="s">
        <v>181</v>
      </c>
      <c r="M76" s="211"/>
      <c r="N76" s="173"/>
    </row>
    <row r="77" spans="1:14" s="23" customFormat="1" ht="12.75">
      <c r="A77" s="116" t="s">
        <v>94</v>
      </c>
      <c r="B77" s="106">
        <v>4</v>
      </c>
      <c r="C77" s="106" t="s">
        <v>321</v>
      </c>
      <c r="D77" s="107" t="s">
        <v>229</v>
      </c>
      <c r="E77" s="108"/>
      <c r="F77" s="108"/>
      <c r="G77" s="108"/>
      <c r="H77" s="103">
        <v>0</v>
      </c>
      <c r="I77" s="108">
        <v>2</v>
      </c>
      <c r="J77" s="108">
        <f t="shared" si="9"/>
        <v>2</v>
      </c>
      <c r="K77" s="108">
        <v>0</v>
      </c>
      <c r="L77" s="108" t="s">
        <v>181</v>
      </c>
      <c r="M77" s="211"/>
      <c r="N77" s="173"/>
    </row>
    <row r="78" spans="1:14" s="23" customFormat="1" ht="12.75">
      <c r="A78" s="116" t="s">
        <v>94</v>
      </c>
      <c r="B78" s="106">
        <v>4</v>
      </c>
      <c r="C78" s="106" t="s">
        <v>322</v>
      </c>
      <c r="D78" s="107" t="s">
        <v>230</v>
      </c>
      <c r="E78" s="108"/>
      <c r="F78" s="108"/>
      <c r="G78" s="108"/>
      <c r="H78" s="103">
        <v>0</v>
      </c>
      <c r="I78" s="108">
        <v>2</v>
      </c>
      <c r="J78" s="108">
        <f t="shared" si="9"/>
        <v>2</v>
      </c>
      <c r="K78" s="108">
        <v>0</v>
      </c>
      <c r="L78" s="108" t="s">
        <v>181</v>
      </c>
      <c r="M78" s="211"/>
      <c r="N78" s="173"/>
    </row>
    <row r="79" spans="1:14" s="23" customFormat="1" ht="12.75">
      <c r="A79" s="116" t="s">
        <v>94</v>
      </c>
      <c r="B79" s="106">
        <v>4</v>
      </c>
      <c r="C79" s="106" t="s">
        <v>323</v>
      </c>
      <c r="D79" s="107" t="s">
        <v>231</v>
      </c>
      <c r="E79" s="108"/>
      <c r="F79" s="108"/>
      <c r="G79" s="108"/>
      <c r="H79" s="103">
        <v>0</v>
      </c>
      <c r="I79" s="108">
        <v>2</v>
      </c>
      <c r="J79" s="108">
        <f t="shared" si="9"/>
        <v>2</v>
      </c>
      <c r="K79" s="108">
        <v>0</v>
      </c>
      <c r="L79" s="108" t="s">
        <v>181</v>
      </c>
      <c r="M79" s="211"/>
      <c r="N79" s="173"/>
    </row>
    <row r="80" spans="1:14" s="23" customFormat="1" ht="26.25" customHeight="1">
      <c r="A80" s="116" t="s">
        <v>94</v>
      </c>
      <c r="B80" s="106">
        <v>4</v>
      </c>
      <c r="C80" s="106" t="s">
        <v>324</v>
      </c>
      <c r="D80" s="107" t="s">
        <v>202</v>
      </c>
      <c r="E80" s="108"/>
      <c r="F80" s="108"/>
      <c r="G80" s="108"/>
      <c r="H80" s="103">
        <v>0</v>
      </c>
      <c r="I80" s="108">
        <v>50</v>
      </c>
      <c r="J80" s="108">
        <f t="shared" si="9"/>
        <v>50</v>
      </c>
      <c r="K80" s="108">
        <v>4</v>
      </c>
      <c r="L80" s="108" t="s">
        <v>20</v>
      </c>
      <c r="M80" s="211"/>
      <c r="N80" s="172" t="s">
        <v>185</v>
      </c>
    </row>
    <row r="81" spans="1:14" s="23" customFormat="1" ht="24" customHeight="1">
      <c r="A81" s="116" t="s">
        <v>95</v>
      </c>
      <c r="B81" s="106">
        <v>5</v>
      </c>
      <c r="C81" s="106" t="s">
        <v>325</v>
      </c>
      <c r="D81" s="107" t="s">
        <v>186</v>
      </c>
      <c r="E81" s="108"/>
      <c r="F81" s="108"/>
      <c r="G81" s="108"/>
      <c r="H81" s="103">
        <v>0</v>
      </c>
      <c r="I81" s="108">
        <v>50</v>
      </c>
      <c r="J81" s="108">
        <f t="shared" si="9"/>
        <v>50</v>
      </c>
      <c r="K81" s="108">
        <v>4</v>
      </c>
      <c r="L81" s="108" t="s">
        <v>20</v>
      </c>
      <c r="M81" s="211"/>
      <c r="N81" s="173" t="s">
        <v>233</v>
      </c>
    </row>
    <row r="82" spans="1:14" s="23" customFormat="1" ht="12.75">
      <c r="A82" s="116" t="s">
        <v>95</v>
      </c>
      <c r="B82" s="106">
        <v>6</v>
      </c>
      <c r="C82" s="106" t="s">
        <v>326</v>
      </c>
      <c r="D82" s="107" t="s">
        <v>187</v>
      </c>
      <c r="E82" s="108"/>
      <c r="F82" s="108"/>
      <c r="G82" s="108"/>
      <c r="H82" s="103">
        <v>0</v>
      </c>
      <c r="I82" s="108">
        <v>40</v>
      </c>
      <c r="J82" s="108">
        <f t="shared" si="9"/>
        <v>40</v>
      </c>
      <c r="K82" s="108">
        <v>4</v>
      </c>
      <c r="L82" s="108" t="s">
        <v>20</v>
      </c>
      <c r="M82" s="211"/>
      <c r="N82" s="173" t="s">
        <v>234</v>
      </c>
    </row>
    <row r="83" spans="1:14" s="23" customFormat="1" ht="15" customHeight="1">
      <c r="A83" s="116" t="s">
        <v>96</v>
      </c>
      <c r="B83" s="106">
        <v>7</v>
      </c>
      <c r="C83" s="106" t="s">
        <v>327</v>
      </c>
      <c r="D83" s="107" t="s">
        <v>103</v>
      </c>
      <c r="E83" s="108"/>
      <c r="F83" s="108"/>
      <c r="G83" s="108"/>
      <c r="H83" s="103">
        <v>0</v>
      </c>
      <c r="I83" s="108">
        <v>40</v>
      </c>
      <c r="J83" s="108">
        <f t="shared" si="9"/>
        <v>40</v>
      </c>
      <c r="K83" s="108">
        <v>4</v>
      </c>
      <c r="L83" s="108" t="s">
        <v>20</v>
      </c>
      <c r="M83" s="211"/>
      <c r="N83" s="173" t="s">
        <v>424</v>
      </c>
    </row>
    <row r="84" spans="1:14" s="23" customFormat="1" ht="12.75">
      <c r="A84" s="116" t="s">
        <v>94</v>
      </c>
      <c r="B84" s="106">
        <v>4</v>
      </c>
      <c r="C84" s="106" t="s">
        <v>328</v>
      </c>
      <c r="D84" s="112" t="s">
        <v>416</v>
      </c>
      <c r="E84" s="107"/>
      <c r="F84" s="107"/>
      <c r="G84" s="114"/>
      <c r="H84" s="103">
        <v>0</v>
      </c>
      <c r="I84" s="108">
        <v>3</v>
      </c>
      <c r="J84" s="108">
        <f t="shared" si="9"/>
        <v>3</v>
      </c>
      <c r="K84" s="108">
        <v>0</v>
      </c>
      <c r="L84" s="115" t="s">
        <v>181</v>
      </c>
      <c r="M84" s="211"/>
      <c r="N84" s="173"/>
    </row>
    <row r="85" spans="1:14" s="23" customFormat="1" ht="12.75">
      <c r="A85" s="116" t="s">
        <v>95</v>
      </c>
      <c r="B85" s="106">
        <v>5</v>
      </c>
      <c r="C85" s="106" t="s">
        <v>329</v>
      </c>
      <c r="D85" s="112" t="s">
        <v>417</v>
      </c>
      <c r="E85" s="107"/>
      <c r="F85" s="107"/>
      <c r="G85" s="114"/>
      <c r="H85" s="103">
        <v>0</v>
      </c>
      <c r="I85" s="108">
        <v>3</v>
      </c>
      <c r="J85" s="108">
        <f t="shared" si="9"/>
        <v>3</v>
      </c>
      <c r="K85" s="108">
        <v>0</v>
      </c>
      <c r="L85" s="115" t="s">
        <v>181</v>
      </c>
      <c r="M85" s="211"/>
      <c r="N85" s="173" t="s">
        <v>53</v>
      </c>
    </row>
    <row r="86" spans="1:14" s="23" customFormat="1" ht="12.75">
      <c r="A86" s="116" t="s">
        <v>95</v>
      </c>
      <c r="B86" s="106">
        <v>6</v>
      </c>
      <c r="C86" s="106" t="s">
        <v>330</v>
      </c>
      <c r="D86" s="112" t="s">
        <v>418</v>
      </c>
      <c r="E86" s="107"/>
      <c r="F86" s="107"/>
      <c r="G86" s="114"/>
      <c r="H86" s="103">
        <v>0</v>
      </c>
      <c r="I86" s="108">
        <v>3</v>
      </c>
      <c r="J86" s="108">
        <f t="shared" si="9"/>
        <v>3</v>
      </c>
      <c r="K86" s="108">
        <v>0</v>
      </c>
      <c r="L86" s="115" t="s">
        <v>181</v>
      </c>
      <c r="M86" s="211"/>
      <c r="N86" s="173" t="s">
        <v>54</v>
      </c>
    </row>
    <row r="87" spans="1:14" s="23" customFormat="1" ht="12.75">
      <c r="A87" s="116" t="s">
        <v>96</v>
      </c>
      <c r="B87" s="106">
        <v>7</v>
      </c>
      <c r="C87" s="106" t="s">
        <v>338</v>
      </c>
      <c r="D87" s="107" t="s">
        <v>448</v>
      </c>
      <c r="E87" s="107"/>
      <c r="F87" s="107"/>
      <c r="G87" s="107"/>
      <c r="H87" s="103">
        <v>0</v>
      </c>
      <c r="I87" s="107">
        <v>20</v>
      </c>
      <c r="J87" s="107">
        <f t="shared" si="9"/>
        <v>20</v>
      </c>
      <c r="K87" s="117">
        <v>2</v>
      </c>
      <c r="L87" s="107" t="s">
        <v>20</v>
      </c>
      <c r="M87" s="211"/>
      <c r="N87" s="173"/>
    </row>
    <row r="88" spans="1:14" s="23" customFormat="1" ht="12.75">
      <c r="A88" s="116" t="s">
        <v>96</v>
      </c>
      <c r="B88" s="106">
        <v>8</v>
      </c>
      <c r="C88" s="106" t="s">
        <v>339</v>
      </c>
      <c r="D88" s="107" t="s">
        <v>449</v>
      </c>
      <c r="E88" s="107"/>
      <c r="F88" s="107"/>
      <c r="G88" s="107"/>
      <c r="H88" s="103">
        <v>0</v>
      </c>
      <c r="I88" s="107">
        <v>20</v>
      </c>
      <c r="J88" s="107">
        <f t="shared" si="9"/>
        <v>20</v>
      </c>
      <c r="K88" s="117">
        <v>2</v>
      </c>
      <c r="L88" s="107" t="s">
        <v>20</v>
      </c>
      <c r="M88" s="211"/>
      <c r="N88" s="173" t="s">
        <v>102</v>
      </c>
    </row>
    <row r="89" spans="1:14" s="23" customFormat="1" ht="12.75">
      <c r="A89" s="120" t="s">
        <v>96</v>
      </c>
      <c r="B89" s="118">
        <v>8</v>
      </c>
      <c r="C89" s="118" t="s">
        <v>340</v>
      </c>
      <c r="D89" s="119" t="s">
        <v>114</v>
      </c>
      <c r="E89" s="120"/>
      <c r="F89" s="120"/>
      <c r="G89" s="120"/>
      <c r="H89" s="103">
        <v>0</v>
      </c>
      <c r="I89" s="121">
        <v>3</v>
      </c>
      <c r="J89" s="121">
        <f t="shared" si="9"/>
        <v>3</v>
      </c>
      <c r="K89" s="121">
        <v>5</v>
      </c>
      <c r="L89" s="121" t="s">
        <v>93</v>
      </c>
      <c r="M89" s="211"/>
      <c r="N89" s="173"/>
    </row>
    <row r="90" spans="1:14" s="23" customFormat="1" ht="12.75">
      <c r="A90" s="39"/>
      <c r="B90" s="39"/>
      <c r="C90" s="39"/>
      <c r="D90" s="42" t="s">
        <v>250</v>
      </c>
      <c r="E90" s="47"/>
      <c r="F90" s="47"/>
      <c r="G90" s="47"/>
      <c r="H90" s="47"/>
      <c r="I90" s="47"/>
      <c r="J90" s="47"/>
      <c r="K90" s="47">
        <v>41</v>
      </c>
      <c r="L90" s="47"/>
      <c r="M90" s="65"/>
      <c r="N90" s="203"/>
    </row>
    <row r="91" spans="1:14" s="23" customFormat="1" ht="12.75">
      <c r="A91" s="52" t="s">
        <v>92</v>
      </c>
      <c r="B91" s="52">
        <v>1</v>
      </c>
      <c r="C91" s="56" t="s">
        <v>383</v>
      </c>
      <c r="D91" s="220" t="s">
        <v>48</v>
      </c>
      <c r="E91" s="59">
        <v>0</v>
      </c>
      <c r="F91" s="59">
        <v>4</v>
      </c>
      <c r="G91" s="59">
        <v>15</v>
      </c>
      <c r="H91" s="59">
        <v>0</v>
      </c>
      <c r="I91" s="59">
        <v>60</v>
      </c>
      <c r="J91" s="59">
        <v>60</v>
      </c>
      <c r="K91" s="59">
        <v>6</v>
      </c>
      <c r="L91" s="59" t="s">
        <v>20</v>
      </c>
      <c r="M91" s="212"/>
      <c r="N91" s="170"/>
    </row>
    <row r="92" spans="1:14" s="23" customFormat="1" ht="12.75">
      <c r="A92" s="24" t="s">
        <v>92</v>
      </c>
      <c r="B92" s="24">
        <v>2</v>
      </c>
      <c r="C92" s="38" t="s">
        <v>384</v>
      </c>
      <c r="D92" s="9" t="s">
        <v>99</v>
      </c>
      <c r="E92" s="46">
        <v>0</v>
      </c>
      <c r="F92" s="46">
        <v>4</v>
      </c>
      <c r="G92" s="46">
        <v>15</v>
      </c>
      <c r="H92" s="46">
        <v>0</v>
      </c>
      <c r="I92" s="46">
        <v>60</v>
      </c>
      <c r="J92" s="46">
        <v>60</v>
      </c>
      <c r="K92" s="46">
        <v>6</v>
      </c>
      <c r="L92" s="46" t="s">
        <v>20</v>
      </c>
      <c r="M92" s="212"/>
      <c r="N92" s="170"/>
    </row>
    <row r="93" spans="1:14" s="23" customFormat="1" ht="12.75">
      <c r="A93" s="24" t="s">
        <v>94</v>
      </c>
      <c r="B93" s="24">
        <v>3</v>
      </c>
      <c r="C93" s="38" t="s">
        <v>385</v>
      </c>
      <c r="D93" s="9" t="s">
        <v>101</v>
      </c>
      <c r="E93" s="46">
        <v>0</v>
      </c>
      <c r="F93" s="46">
        <v>4</v>
      </c>
      <c r="G93" s="46">
        <v>15</v>
      </c>
      <c r="H93" s="46">
        <v>0</v>
      </c>
      <c r="I93" s="46">
        <v>60</v>
      </c>
      <c r="J93" s="46">
        <v>60</v>
      </c>
      <c r="K93" s="46">
        <v>6</v>
      </c>
      <c r="L93" s="46" t="s">
        <v>20</v>
      </c>
      <c r="M93" s="212"/>
      <c r="N93" s="170"/>
    </row>
    <row r="94" spans="1:14" s="23" customFormat="1" ht="12.75">
      <c r="A94" s="24" t="s">
        <v>94</v>
      </c>
      <c r="B94" s="24">
        <v>4</v>
      </c>
      <c r="C94" s="38" t="s">
        <v>386</v>
      </c>
      <c r="D94" s="9" t="s">
        <v>100</v>
      </c>
      <c r="E94" s="46">
        <v>0</v>
      </c>
      <c r="F94" s="46">
        <v>4</v>
      </c>
      <c r="G94" s="46">
        <v>15</v>
      </c>
      <c r="H94" s="46">
        <v>0</v>
      </c>
      <c r="I94" s="46">
        <v>60</v>
      </c>
      <c r="J94" s="46">
        <v>60</v>
      </c>
      <c r="K94" s="46">
        <v>4</v>
      </c>
      <c r="L94" s="46" t="s">
        <v>20</v>
      </c>
      <c r="M94" s="212"/>
      <c r="N94" s="170"/>
    </row>
    <row r="95" spans="1:14" s="23" customFormat="1" ht="12.75">
      <c r="A95" s="24" t="s">
        <v>94</v>
      </c>
      <c r="B95" s="24">
        <v>4</v>
      </c>
      <c r="C95" s="38" t="s">
        <v>387</v>
      </c>
      <c r="D95" s="9" t="s">
        <v>215</v>
      </c>
      <c r="E95" s="46">
        <v>1</v>
      </c>
      <c r="F95" s="46">
        <v>3</v>
      </c>
      <c r="G95" s="46">
        <v>15</v>
      </c>
      <c r="H95" s="46">
        <v>15</v>
      </c>
      <c r="I95" s="46">
        <v>45</v>
      </c>
      <c r="J95" s="46">
        <v>60</v>
      </c>
      <c r="K95" s="46">
        <v>4</v>
      </c>
      <c r="L95" s="46" t="s">
        <v>93</v>
      </c>
      <c r="M95" s="212"/>
      <c r="N95" s="170"/>
    </row>
    <row r="96" spans="1:14" s="23" customFormat="1" ht="12.75">
      <c r="A96" s="24" t="s">
        <v>95</v>
      </c>
      <c r="B96" s="24">
        <v>5</v>
      </c>
      <c r="C96" s="38" t="s">
        <v>388</v>
      </c>
      <c r="D96" s="9" t="s">
        <v>216</v>
      </c>
      <c r="E96" s="46">
        <v>0</v>
      </c>
      <c r="F96" s="46">
        <v>2</v>
      </c>
      <c r="G96" s="46">
        <v>15</v>
      </c>
      <c r="H96" s="46">
        <v>0</v>
      </c>
      <c r="I96" s="46">
        <v>30</v>
      </c>
      <c r="J96" s="46">
        <v>30</v>
      </c>
      <c r="K96" s="46">
        <v>2</v>
      </c>
      <c r="L96" s="10" t="s">
        <v>20</v>
      </c>
      <c r="M96" s="212"/>
      <c r="N96" s="170"/>
    </row>
    <row r="97" spans="1:14" s="23" customFormat="1" ht="12.75">
      <c r="A97" s="24" t="s">
        <v>95</v>
      </c>
      <c r="B97" s="24">
        <v>5</v>
      </c>
      <c r="C97" s="38" t="s">
        <v>389</v>
      </c>
      <c r="D97" s="44" t="s">
        <v>218</v>
      </c>
      <c r="E97" s="46">
        <v>0</v>
      </c>
      <c r="F97" s="46">
        <v>4</v>
      </c>
      <c r="G97" s="46">
        <v>15</v>
      </c>
      <c r="H97" s="46">
        <v>0</v>
      </c>
      <c r="I97" s="46">
        <v>60</v>
      </c>
      <c r="J97" s="46">
        <v>60</v>
      </c>
      <c r="K97" s="46">
        <v>4</v>
      </c>
      <c r="L97" s="46" t="s">
        <v>20</v>
      </c>
      <c r="M97" s="212"/>
      <c r="N97" s="170"/>
    </row>
    <row r="98" spans="1:14" s="23" customFormat="1" ht="12.75">
      <c r="A98" s="24" t="s">
        <v>95</v>
      </c>
      <c r="B98" s="24">
        <v>5</v>
      </c>
      <c r="C98" s="38" t="s">
        <v>390</v>
      </c>
      <c r="D98" s="9" t="s">
        <v>86</v>
      </c>
      <c r="E98" s="21">
        <v>0</v>
      </c>
      <c r="F98" s="21">
        <v>2</v>
      </c>
      <c r="G98" s="21">
        <v>15</v>
      </c>
      <c r="H98" s="21">
        <v>0</v>
      </c>
      <c r="I98" s="21">
        <v>30</v>
      </c>
      <c r="J98" s="21">
        <v>30</v>
      </c>
      <c r="K98" s="49">
        <v>2</v>
      </c>
      <c r="L98" s="49" t="s">
        <v>20</v>
      </c>
      <c r="M98" s="212"/>
      <c r="N98" s="170"/>
    </row>
    <row r="99" spans="1:14" s="23" customFormat="1" ht="12.75">
      <c r="A99" s="24" t="s">
        <v>95</v>
      </c>
      <c r="B99" s="24">
        <v>6</v>
      </c>
      <c r="C99" s="38" t="s">
        <v>391</v>
      </c>
      <c r="D99" s="9" t="s">
        <v>217</v>
      </c>
      <c r="E99" s="21">
        <v>0</v>
      </c>
      <c r="F99" s="21">
        <v>2</v>
      </c>
      <c r="G99" s="21">
        <v>15</v>
      </c>
      <c r="H99" s="21">
        <v>0</v>
      </c>
      <c r="I99" s="21">
        <v>30</v>
      </c>
      <c r="J99" s="21">
        <v>30</v>
      </c>
      <c r="K99" s="49">
        <v>2</v>
      </c>
      <c r="L99" s="49" t="s">
        <v>20</v>
      </c>
      <c r="M99" s="212"/>
      <c r="N99" s="170"/>
    </row>
    <row r="100" spans="1:14" s="23" customFormat="1" ht="12.75">
      <c r="A100" s="50" t="s">
        <v>95</v>
      </c>
      <c r="B100" s="50">
        <v>6</v>
      </c>
      <c r="C100" s="58" t="s">
        <v>392</v>
      </c>
      <c r="D100" s="221" t="s">
        <v>82</v>
      </c>
      <c r="E100" s="25" t="s">
        <v>68</v>
      </c>
      <c r="F100" s="25" t="s">
        <v>68</v>
      </c>
      <c r="G100" s="25" t="s">
        <v>68</v>
      </c>
      <c r="H100" s="25" t="s">
        <v>68</v>
      </c>
      <c r="I100" s="25" t="s">
        <v>68</v>
      </c>
      <c r="J100" s="25" t="s">
        <v>68</v>
      </c>
      <c r="K100" s="66">
        <v>0</v>
      </c>
      <c r="L100" s="66" t="s">
        <v>97</v>
      </c>
      <c r="M100" s="212"/>
      <c r="N100" s="170"/>
    </row>
    <row r="101" spans="1:14" s="23" customFormat="1" ht="12.75">
      <c r="A101" s="39"/>
      <c r="B101" s="39"/>
      <c r="C101" s="39"/>
      <c r="D101" s="42" t="s">
        <v>116</v>
      </c>
      <c r="E101" s="47">
        <v>1</v>
      </c>
      <c r="F101" s="47">
        <v>29</v>
      </c>
      <c r="G101" s="47" t="s">
        <v>68</v>
      </c>
      <c r="H101" s="47">
        <v>15</v>
      </c>
      <c r="I101" s="47">
        <v>435</v>
      </c>
      <c r="J101" s="47">
        <v>450</v>
      </c>
      <c r="K101" s="47">
        <v>36</v>
      </c>
      <c r="L101" s="47"/>
      <c r="M101" s="65"/>
      <c r="N101" s="203"/>
    </row>
    <row r="102" spans="1:14" s="23" customFormat="1" ht="13.5" thickBot="1">
      <c r="A102" s="278"/>
      <c r="B102" s="278"/>
      <c r="C102" s="190"/>
      <c r="D102" s="224" t="s">
        <v>214</v>
      </c>
      <c r="E102" s="193" t="s">
        <v>68</v>
      </c>
      <c r="F102" s="193" t="s">
        <v>68</v>
      </c>
      <c r="G102" s="193" t="s">
        <v>68</v>
      </c>
      <c r="H102" s="192">
        <f>H64</f>
        <v>870</v>
      </c>
      <c r="I102" s="192">
        <f>I64+120</f>
        <v>1290</v>
      </c>
      <c r="J102" s="192">
        <f>SUM(H102:I102)</f>
        <v>2160</v>
      </c>
      <c r="K102" s="192">
        <f>K64+K65+K66+K90+K101</f>
        <v>240</v>
      </c>
      <c r="L102" s="194"/>
      <c r="M102" s="195"/>
      <c r="N102" s="204"/>
    </row>
  </sheetData>
  <sheetProtection/>
  <mergeCells count="2">
    <mergeCell ref="A102:B102"/>
    <mergeCell ref="A1:N1"/>
  </mergeCells>
  <printOptions/>
  <pageMargins left="0.3937007874015748" right="0.3937007874015748" top="0.7480314960629921" bottom="0.7480314960629921" header="0.31496062992125984" footer="0.31496062992125984"/>
  <pageSetup horizontalDpi="300" verticalDpi="300" orientation="landscape" paperSize="9" scale="68" r:id="rId2"/>
  <rowBreaks count="2" manualBreakCount="2">
    <brk id="38" max="255" man="1"/>
    <brk id="89" max="255" man="1"/>
  </rowBreaks>
  <drawing r:id="rId1"/>
</worksheet>
</file>

<file path=xl/worksheets/sheet4.xml><?xml version="1.0" encoding="utf-8"?>
<worksheet xmlns="http://schemas.openxmlformats.org/spreadsheetml/2006/main" xmlns:r="http://schemas.openxmlformats.org/officeDocument/2006/relationships">
  <dimension ref="A1:N104"/>
  <sheetViews>
    <sheetView zoomScale="90" zoomScaleNormal="90" zoomScalePageLayoutView="0" workbookViewId="0" topLeftCell="A1">
      <selection activeCell="A1" sqref="A1:N1"/>
    </sheetView>
  </sheetViews>
  <sheetFormatPr defaultColWidth="9.00390625" defaultRowHeight="12.75"/>
  <cols>
    <col min="1" max="1" width="4.75390625" style="3" customWidth="1"/>
    <col min="2" max="2" width="4.125" style="3" customWidth="1"/>
    <col min="3" max="3" width="15.25390625" style="3" bestFit="1" customWidth="1"/>
    <col min="4" max="4" width="54.00390625" style="225" customWidth="1"/>
    <col min="5" max="11" width="4.375" style="4" customWidth="1"/>
    <col min="12" max="12" width="4.375" style="176" customWidth="1"/>
    <col min="13" max="13" width="15.75390625" style="5" bestFit="1" customWidth="1"/>
    <col min="14" max="14" width="47.375" style="2" customWidth="1"/>
    <col min="15" max="16384" width="9.125" style="1" customWidth="1"/>
  </cols>
  <sheetData>
    <row r="1" spans="1:14" ht="124.5" customHeight="1">
      <c r="A1" s="274" t="s">
        <v>445</v>
      </c>
      <c r="B1" s="275"/>
      <c r="C1" s="275"/>
      <c r="D1" s="275"/>
      <c r="E1" s="275"/>
      <c r="F1" s="275"/>
      <c r="G1" s="275"/>
      <c r="H1" s="275"/>
      <c r="I1" s="275"/>
      <c r="J1" s="275"/>
      <c r="K1" s="275"/>
      <c r="L1" s="275"/>
      <c r="M1" s="275"/>
      <c r="N1" s="276"/>
    </row>
    <row r="2" spans="1:14" s="17" customFormat="1" ht="55.5">
      <c r="A2" s="177" t="s">
        <v>45</v>
      </c>
      <c r="B2" s="89" t="s">
        <v>62</v>
      </c>
      <c r="C2" s="90" t="s">
        <v>115</v>
      </c>
      <c r="D2" s="217" t="s">
        <v>59</v>
      </c>
      <c r="E2" s="95" t="s">
        <v>73</v>
      </c>
      <c r="F2" s="95" t="s">
        <v>74</v>
      </c>
      <c r="G2" s="95" t="s">
        <v>87</v>
      </c>
      <c r="H2" s="92" t="s">
        <v>75</v>
      </c>
      <c r="I2" s="93" t="s">
        <v>76</v>
      </c>
      <c r="J2" s="94" t="s">
        <v>72</v>
      </c>
      <c r="K2" s="95" t="s">
        <v>46</v>
      </c>
      <c r="L2" s="96" t="s">
        <v>47</v>
      </c>
      <c r="M2" s="213" t="s">
        <v>134</v>
      </c>
      <c r="N2" s="214" t="s">
        <v>111</v>
      </c>
    </row>
    <row r="3" spans="1:14" s="15" customFormat="1" ht="12.75">
      <c r="A3" s="178" t="s">
        <v>92</v>
      </c>
      <c r="B3" s="24">
        <v>1</v>
      </c>
      <c r="C3" s="24" t="s">
        <v>117</v>
      </c>
      <c r="D3" s="9" t="s">
        <v>222</v>
      </c>
      <c r="E3" s="21">
        <v>2</v>
      </c>
      <c r="F3" s="21">
        <v>0</v>
      </c>
      <c r="G3" s="21">
        <v>15</v>
      </c>
      <c r="H3" s="21">
        <f>E3*G3</f>
        <v>30</v>
      </c>
      <c r="I3" s="21">
        <f>F3*G3</f>
        <v>0</v>
      </c>
      <c r="J3" s="21">
        <f>SUM(H3:I3)</f>
        <v>30</v>
      </c>
      <c r="K3" s="21">
        <v>2</v>
      </c>
      <c r="L3" s="21" t="s">
        <v>93</v>
      </c>
      <c r="M3" s="205"/>
      <c r="N3" s="165"/>
    </row>
    <row r="4" spans="1:14" s="15" customFormat="1" ht="12.75">
      <c r="A4" s="178" t="s">
        <v>96</v>
      </c>
      <c r="B4" s="24">
        <v>7</v>
      </c>
      <c r="C4" s="38" t="s">
        <v>264</v>
      </c>
      <c r="D4" s="44" t="s">
        <v>136</v>
      </c>
      <c r="E4" s="21">
        <v>2</v>
      </c>
      <c r="F4" s="21">
        <v>1</v>
      </c>
      <c r="G4" s="21">
        <v>15</v>
      </c>
      <c r="H4" s="21">
        <f aca="true" t="shared" si="0" ref="H4:H10">E4*G4</f>
        <v>30</v>
      </c>
      <c r="I4" s="21">
        <f aca="true" t="shared" si="1" ref="I4:I10">F4*G4</f>
        <v>15</v>
      </c>
      <c r="J4" s="21">
        <f aca="true" t="shared" si="2" ref="J4:J10">SUM(H4:I4)</f>
        <v>45</v>
      </c>
      <c r="K4" s="21">
        <v>3</v>
      </c>
      <c r="L4" s="21" t="s">
        <v>20</v>
      </c>
      <c r="M4" s="206"/>
      <c r="N4" s="166"/>
    </row>
    <row r="5" spans="1:14" s="15" customFormat="1" ht="12.75">
      <c r="A5" s="178" t="s">
        <v>92</v>
      </c>
      <c r="B5" s="24">
        <v>1</v>
      </c>
      <c r="C5" s="24" t="s">
        <v>121</v>
      </c>
      <c r="D5" s="9" t="s">
        <v>122</v>
      </c>
      <c r="E5" s="21">
        <v>2</v>
      </c>
      <c r="F5" s="21">
        <v>0</v>
      </c>
      <c r="G5" s="21">
        <v>15</v>
      </c>
      <c r="H5" s="21">
        <f t="shared" si="0"/>
        <v>30</v>
      </c>
      <c r="I5" s="21">
        <f t="shared" si="1"/>
        <v>0</v>
      </c>
      <c r="J5" s="21">
        <f t="shared" si="2"/>
        <v>30</v>
      </c>
      <c r="K5" s="21">
        <v>2</v>
      </c>
      <c r="L5" s="21" t="s">
        <v>93</v>
      </c>
      <c r="M5" s="206"/>
      <c r="N5" s="166"/>
    </row>
    <row r="6" spans="1:14" s="15" customFormat="1" ht="12.75">
      <c r="A6" s="178" t="s">
        <v>96</v>
      </c>
      <c r="B6" s="24">
        <v>7</v>
      </c>
      <c r="C6" s="24" t="s">
        <v>137</v>
      </c>
      <c r="D6" s="9" t="s">
        <v>135</v>
      </c>
      <c r="E6" s="21">
        <v>2</v>
      </c>
      <c r="F6" s="21">
        <v>0</v>
      </c>
      <c r="G6" s="21">
        <v>15</v>
      </c>
      <c r="H6" s="21">
        <f t="shared" si="0"/>
        <v>30</v>
      </c>
      <c r="I6" s="21">
        <f t="shared" si="1"/>
        <v>0</v>
      </c>
      <c r="J6" s="21">
        <f t="shared" si="2"/>
        <v>30</v>
      </c>
      <c r="K6" s="21">
        <v>2</v>
      </c>
      <c r="L6" s="21" t="s">
        <v>93</v>
      </c>
      <c r="M6" s="207"/>
      <c r="N6" s="166"/>
    </row>
    <row r="7" spans="1:14" s="15" customFormat="1" ht="12.75">
      <c r="A7" s="178" t="s">
        <v>92</v>
      </c>
      <c r="B7" s="24">
        <v>1</v>
      </c>
      <c r="C7" s="38" t="s">
        <v>265</v>
      </c>
      <c r="D7" s="9" t="s">
        <v>221</v>
      </c>
      <c r="E7" s="21">
        <v>0</v>
      </c>
      <c r="F7" s="21">
        <v>2</v>
      </c>
      <c r="G7" s="21">
        <v>15</v>
      </c>
      <c r="H7" s="21">
        <f t="shared" si="0"/>
        <v>0</v>
      </c>
      <c r="I7" s="21">
        <f t="shared" si="1"/>
        <v>30</v>
      </c>
      <c r="J7" s="21">
        <f t="shared" si="2"/>
        <v>30</v>
      </c>
      <c r="K7" s="21">
        <v>2</v>
      </c>
      <c r="L7" s="21" t="s">
        <v>20</v>
      </c>
      <c r="M7" s="207"/>
      <c r="N7" s="166"/>
    </row>
    <row r="8" spans="1:14" s="15" customFormat="1" ht="12.75">
      <c r="A8" s="178" t="s">
        <v>95</v>
      </c>
      <c r="B8" s="24">
        <v>6</v>
      </c>
      <c r="C8" s="24" t="s">
        <v>412</v>
      </c>
      <c r="D8" s="9" t="s">
        <v>220</v>
      </c>
      <c r="E8" s="21">
        <v>2</v>
      </c>
      <c r="F8" s="21">
        <v>0</v>
      </c>
      <c r="G8" s="21">
        <v>15</v>
      </c>
      <c r="H8" s="21">
        <f t="shared" si="0"/>
        <v>30</v>
      </c>
      <c r="I8" s="21">
        <f t="shared" si="1"/>
        <v>0</v>
      </c>
      <c r="J8" s="21">
        <f t="shared" si="2"/>
        <v>30</v>
      </c>
      <c r="K8" s="21">
        <v>2</v>
      </c>
      <c r="L8" s="21" t="s">
        <v>93</v>
      </c>
      <c r="M8" s="206"/>
      <c r="N8" s="166"/>
    </row>
    <row r="9" spans="1:14" s="15" customFormat="1" ht="12.75">
      <c r="A9" s="179" t="s">
        <v>95</v>
      </c>
      <c r="B9" s="38">
        <v>6</v>
      </c>
      <c r="C9" s="38" t="s">
        <v>266</v>
      </c>
      <c r="D9" s="44" t="s">
        <v>257</v>
      </c>
      <c r="E9" s="21">
        <v>2</v>
      </c>
      <c r="F9" s="21">
        <v>0</v>
      </c>
      <c r="G9" s="46">
        <v>15</v>
      </c>
      <c r="H9" s="21">
        <f t="shared" si="0"/>
        <v>30</v>
      </c>
      <c r="I9" s="21">
        <f t="shared" si="1"/>
        <v>0</v>
      </c>
      <c r="J9" s="21">
        <f t="shared" si="2"/>
        <v>30</v>
      </c>
      <c r="K9" s="21">
        <v>2</v>
      </c>
      <c r="L9" s="46" t="s">
        <v>93</v>
      </c>
      <c r="M9" s="206"/>
      <c r="N9" s="166"/>
    </row>
    <row r="10" spans="1:14" s="15" customFormat="1" ht="12.75">
      <c r="A10" s="180" t="s">
        <v>96</v>
      </c>
      <c r="B10" s="50">
        <v>8</v>
      </c>
      <c r="C10" s="50" t="s">
        <v>413</v>
      </c>
      <c r="D10" s="218" t="s">
        <v>138</v>
      </c>
      <c r="E10" s="25">
        <v>2</v>
      </c>
      <c r="F10" s="25">
        <v>0</v>
      </c>
      <c r="G10" s="25">
        <v>15</v>
      </c>
      <c r="H10" s="25">
        <f t="shared" si="0"/>
        <v>30</v>
      </c>
      <c r="I10" s="25">
        <f t="shared" si="1"/>
        <v>0</v>
      </c>
      <c r="J10" s="25">
        <f t="shared" si="2"/>
        <v>30</v>
      </c>
      <c r="K10" s="25">
        <v>2</v>
      </c>
      <c r="L10" s="25" t="s">
        <v>93</v>
      </c>
      <c r="M10" s="207"/>
      <c r="N10" s="166"/>
    </row>
    <row r="11" spans="1:14" s="15" customFormat="1" ht="12.75">
      <c r="A11" s="181"/>
      <c r="B11" s="39"/>
      <c r="C11" s="39"/>
      <c r="D11" s="219" t="s">
        <v>419</v>
      </c>
      <c r="E11" s="47">
        <f>SUM(E3:E10)</f>
        <v>14</v>
      </c>
      <c r="F11" s="47">
        <f>SUM(F3:F10)</f>
        <v>3</v>
      </c>
      <c r="G11" s="47" t="s">
        <v>68</v>
      </c>
      <c r="H11" s="47">
        <f>SUM(H3:H10)</f>
        <v>210</v>
      </c>
      <c r="I11" s="47">
        <f>SUM(I3:I10)</f>
        <v>45</v>
      </c>
      <c r="J11" s="47">
        <f>SUM(J3:J10)</f>
        <v>255</v>
      </c>
      <c r="K11" s="47">
        <f>SUM(K3:K10)</f>
        <v>17</v>
      </c>
      <c r="L11" s="47"/>
      <c r="M11" s="29"/>
      <c r="N11" s="202"/>
    </row>
    <row r="12" spans="1:14" s="15" customFormat="1" ht="12.75">
      <c r="A12" s="182" t="s">
        <v>92</v>
      </c>
      <c r="B12" s="52">
        <v>1</v>
      </c>
      <c r="C12" s="52" t="s">
        <v>126</v>
      </c>
      <c r="D12" s="220" t="s">
        <v>123</v>
      </c>
      <c r="E12" s="54">
        <v>1</v>
      </c>
      <c r="F12" s="54">
        <v>1</v>
      </c>
      <c r="G12" s="54">
        <v>15</v>
      </c>
      <c r="H12" s="54">
        <f>E12*G12</f>
        <v>15</v>
      </c>
      <c r="I12" s="54">
        <f>F12*G12</f>
        <v>15</v>
      </c>
      <c r="J12" s="54">
        <f>SUM(H12:I12)</f>
        <v>30</v>
      </c>
      <c r="K12" s="54">
        <v>2</v>
      </c>
      <c r="L12" s="54" t="s">
        <v>93</v>
      </c>
      <c r="M12" s="206"/>
      <c r="N12" s="166"/>
    </row>
    <row r="13" spans="1:14" s="15" customFormat="1" ht="12.75">
      <c r="A13" s="178" t="s">
        <v>92</v>
      </c>
      <c r="B13" s="24">
        <v>2</v>
      </c>
      <c r="C13" s="24" t="s">
        <v>124</v>
      </c>
      <c r="D13" s="9" t="s">
        <v>125</v>
      </c>
      <c r="E13" s="21">
        <v>2</v>
      </c>
      <c r="F13" s="21">
        <v>1</v>
      </c>
      <c r="G13" s="21">
        <v>15</v>
      </c>
      <c r="H13" s="21">
        <f>E13*G13</f>
        <v>30</v>
      </c>
      <c r="I13" s="21">
        <f>F13*G13</f>
        <v>15</v>
      </c>
      <c r="J13" s="21">
        <f>SUM(H13:I13)</f>
        <v>45</v>
      </c>
      <c r="K13" s="21">
        <v>3</v>
      </c>
      <c r="L13" s="21" t="s">
        <v>93</v>
      </c>
      <c r="M13" s="63" t="s">
        <v>126</v>
      </c>
      <c r="N13" s="168" t="s">
        <v>123</v>
      </c>
    </row>
    <row r="14" spans="1:14" s="15" customFormat="1" ht="12.75">
      <c r="A14" s="178" t="s">
        <v>94</v>
      </c>
      <c r="B14" s="24">
        <v>3</v>
      </c>
      <c r="C14" s="24" t="s">
        <v>107</v>
      </c>
      <c r="D14" s="9" t="s">
        <v>91</v>
      </c>
      <c r="E14" s="21">
        <v>2</v>
      </c>
      <c r="F14" s="21">
        <v>1</v>
      </c>
      <c r="G14" s="21">
        <v>15</v>
      </c>
      <c r="H14" s="21">
        <f>E14*G14</f>
        <v>30</v>
      </c>
      <c r="I14" s="21">
        <f>F14*G14</f>
        <v>15</v>
      </c>
      <c r="J14" s="21">
        <f>SUM(H14:I14)</f>
        <v>45</v>
      </c>
      <c r="K14" s="21">
        <v>3</v>
      </c>
      <c r="L14" s="21" t="s">
        <v>93</v>
      </c>
      <c r="M14" s="63" t="s">
        <v>126</v>
      </c>
      <c r="N14" s="168" t="s">
        <v>123</v>
      </c>
    </row>
    <row r="15" spans="1:14" s="15" customFormat="1" ht="12.75">
      <c r="A15" s="178" t="s">
        <v>94</v>
      </c>
      <c r="B15" s="24">
        <v>4</v>
      </c>
      <c r="C15" s="24" t="s">
        <v>108</v>
      </c>
      <c r="D15" s="9" t="s">
        <v>225</v>
      </c>
      <c r="E15" s="21">
        <v>0</v>
      </c>
      <c r="F15" s="21">
        <v>2</v>
      </c>
      <c r="G15" s="21">
        <v>15</v>
      </c>
      <c r="H15" s="21">
        <f>E15*G15</f>
        <v>0</v>
      </c>
      <c r="I15" s="21">
        <f>F15*G15</f>
        <v>30</v>
      </c>
      <c r="J15" s="21">
        <f>SUM(H15:I15)</f>
        <v>30</v>
      </c>
      <c r="K15" s="21">
        <v>2</v>
      </c>
      <c r="L15" s="21" t="s">
        <v>20</v>
      </c>
      <c r="M15" s="63" t="s">
        <v>124</v>
      </c>
      <c r="N15" s="168" t="s">
        <v>125</v>
      </c>
    </row>
    <row r="16" spans="1:14" s="15" customFormat="1" ht="12.75">
      <c r="A16" s="180" t="s">
        <v>95</v>
      </c>
      <c r="B16" s="50">
        <v>5</v>
      </c>
      <c r="C16" s="50" t="s">
        <v>127</v>
      </c>
      <c r="D16" s="221" t="s">
        <v>226</v>
      </c>
      <c r="E16" s="25">
        <v>0</v>
      </c>
      <c r="F16" s="25">
        <v>2</v>
      </c>
      <c r="G16" s="25">
        <v>15</v>
      </c>
      <c r="H16" s="25">
        <f>E16*G16</f>
        <v>0</v>
      </c>
      <c r="I16" s="25">
        <f>F16*G16</f>
        <v>30</v>
      </c>
      <c r="J16" s="25">
        <f>SUM(H16:I16)</f>
        <v>30</v>
      </c>
      <c r="K16" s="25">
        <v>2</v>
      </c>
      <c r="L16" s="25" t="s">
        <v>20</v>
      </c>
      <c r="M16" s="63"/>
      <c r="N16" s="168"/>
    </row>
    <row r="17" spans="1:14" s="15" customFormat="1" ht="12.75">
      <c r="A17" s="181"/>
      <c r="B17" s="39"/>
      <c r="C17" s="39"/>
      <c r="D17" s="42" t="s">
        <v>128</v>
      </c>
      <c r="E17" s="47">
        <f>SUM(E12:E16)</f>
        <v>5</v>
      </c>
      <c r="F17" s="47">
        <f>SUM(F12:F16)</f>
        <v>7</v>
      </c>
      <c r="G17" s="47" t="s">
        <v>68</v>
      </c>
      <c r="H17" s="47">
        <f>SUM(H12:H16)</f>
        <v>75</v>
      </c>
      <c r="I17" s="47">
        <f>SUM(I12:I16)</f>
        <v>105</v>
      </c>
      <c r="J17" s="47">
        <f>SUM(J12:J16)</f>
        <v>180</v>
      </c>
      <c r="K17" s="47">
        <f>SUM(K12:K16)</f>
        <v>12</v>
      </c>
      <c r="L17" s="47"/>
      <c r="M17" s="29"/>
      <c r="N17" s="202"/>
    </row>
    <row r="18" spans="1:14" s="15" customFormat="1" ht="12.75">
      <c r="A18" s="182" t="s">
        <v>95</v>
      </c>
      <c r="B18" s="52">
        <v>5</v>
      </c>
      <c r="C18" s="56" t="s">
        <v>267</v>
      </c>
      <c r="D18" s="222" t="s">
        <v>258</v>
      </c>
      <c r="E18" s="54">
        <v>2</v>
      </c>
      <c r="F18" s="54">
        <v>0</v>
      </c>
      <c r="G18" s="54">
        <v>15</v>
      </c>
      <c r="H18" s="54">
        <f>E18*G18</f>
        <v>30</v>
      </c>
      <c r="I18" s="54">
        <f>F18*G18</f>
        <v>0</v>
      </c>
      <c r="J18" s="54">
        <f>SUM(H18:I18)</f>
        <v>30</v>
      </c>
      <c r="K18" s="54">
        <v>2</v>
      </c>
      <c r="L18" s="54" t="s">
        <v>93</v>
      </c>
      <c r="M18" s="206"/>
      <c r="N18" s="166"/>
    </row>
    <row r="19" spans="1:14" s="15" customFormat="1" ht="12.75">
      <c r="A19" s="178" t="s">
        <v>92</v>
      </c>
      <c r="B19" s="24">
        <v>1</v>
      </c>
      <c r="C19" s="24" t="s">
        <v>129</v>
      </c>
      <c r="D19" s="9" t="s">
        <v>130</v>
      </c>
      <c r="E19" s="21">
        <v>1</v>
      </c>
      <c r="F19" s="21">
        <v>1</v>
      </c>
      <c r="G19" s="21">
        <v>15</v>
      </c>
      <c r="H19" s="21">
        <v>15</v>
      </c>
      <c r="I19" s="21">
        <v>15</v>
      </c>
      <c r="J19" s="21">
        <f aca="true" t="shared" si="3" ref="J19:J25">SUM(H19:I19)</f>
        <v>30</v>
      </c>
      <c r="K19" s="21">
        <v>2</v>
      </c>
      <c r="L19" s="21" t="s">
        <v>93</v>
      </c>
      <c r="M19" s="206"/>
      <c r="N19" s="166"/>
    </row>
    <row r="20" spans="1:14" s="15" customFormat="1" ht="12.75">
      <c r="A20" s="178" t="s">
        <v>92</v>
      </c>
      <c r="B20" s="24">
        <v>2</v>
      </c>
      <c r="C20" s="24" t="s">
        <v>406</v>
      </c>
      <c r="D20" s="9" t="s">
        <v>405</v>
      </c>
      <c r="E20" s="21">
        <v>1</v>
      </c>
      <c r="F20" s="21">
        <v>1</v>
      </c>
      <c r="G20" s="21">
        <v>15</v>
      </c>
      <c r="H20" s="21">
        <f aca="true" t="shared" si="4" ref="H20:H25">E20*G20</f>
        <v>15</v>
      </c>
      <c r="I20" s="21">
        <f aca="true" t="shared" si="5" ref="I20:I25">F20*G20</f>
        <v>15</v>
      </c>
      <c r="J20" s="21">
        <f t="shared" si="3"/>
        <v>30</v>
      </c>
      <c r="K20" s="21">
        <v>2</v>
      </c>
      <c r="L20" s="24" t="s">
        <v>93</v>
      </c>
      <c r="M20" s="63" t="s">
        <v>129</v>
      </c>
      <c r="N20" s="168" t="s">
        <v>130</v>
      </c>
    </row>
    <row r="21" spans="1:14" s="15" customFormat="1" ht="25.5">
      <c r="A21" s="178" t="s">
        <v>92</v>
      </c>
      <c r="B21" s="24">
        <v>2</v>
      </c>
      <c r="C21" s="24" t="s">
        <v>407</v>
      </c>
      <c r="D21" s="9" t="s">
        <v>247</v>
      </c>
      <c r="E21" s="21">
        <v>2</v>
      </c>
      <c r="F21" s="21">
        <v>0</v>
      </c>
      <c r="G21" s="21">
        <v>15</v>
      </c>
      <c r="H21" s="21">
        <f t="shared" si="4"/>
        <v>30</v>
      </c>
      <c r="I21" s="21">
        <f t="shared" si="5"/>
        <v>0</v>
      </c>
      <c r="J21" s="21">
        <f t="shared" si="3"/>
        <v>30</v>
      </c>
      <c r="K21" s="21">
        <v>2</v>
      </c>
      <c r="L21" s="21" t="s">
        <v>93</v>
      </c>
      <c r="M21" s="63" t="s">
        <v>129</v>
      </c>
      <c r="N21" s="168" t="s">
        <v>130</v>
      </c>
    </row>
    <row r="22" spans="1:14" s="15" customFormat="1" ht="25.5">
      <c r="A22" s="178" t="s">
        <v>94</v>
      </c>
      <c r="B22" s="24">
        <v>3</v>
      </c>
      <c r="C22" s="24" t="s">
        <v>410</v>
      </c>
      <c r="D22" s="9" t="s">
        <v>90</v>
      </c>
      <c r="E22" s="21">
        <v>1</v>
      </c>
      <c r="F22" s="21">
        <v>1</v>
      </c>
      <c r="G22" s="21">
        <v>15</v>
      </c>
      <c r="H22" s="21">
        <f t="shared" si="4"/>
        <v>15</v>
      </c>
      <c r="I22" s="21">
        <f t="shared" si="5"/>
        <v>15</v>
      </c>
      <c r="J22" s="21">
        <f t="shared" si="3"/>
        <v>30</v>
      </c>
      <c r="K22" s="21">
        <v>2</v>
      </c>
      <c r="L22" s="24" t="s">
        <v>20</v>
      </c>
      <c r="M22" s="63" t="s">
        <v>407</v>
      </c>
      <c r="N22" s="169" t="s">
        <v>408</v>
      </c>
    </row>
    <row r="23" spans="1:14" s="15" customFormat="1" ht="12.75">
      <c r="A23" s="178" t="s">
        <v>94</v>
      </c>
      <c r="B23" s="24">
        <v>4</v>
      </c>
      <c r="C23" s="24" t="s">
        <v>414</v>
      </c>
      <c r="D23" s="9" t="s">
        <v>89</v>
      </c>
      <c r="E23" s="21">
        <v>2</v>
      </c>
      <c r="F23" s="21">
        <v>0</v>
      </c>
      <c r="G23" s="21">
        <v>15</v>
      </c>
      <c r="H23" s="21">
        <f t="shared" si="4"/>
        <v>30</v>
      </c>
      <c r="I23" s="21">
        <f t="shared" si="5"/>
        <v>0</v>
      </c>
      <c r="J23" s="21">
        <f t="shared" si="3"/>
        <v>30</v>
      </c>
      <c r="K23" s="21">
        <v>2</v>
      </c>
      <c r="L23" s="21" t="s">
        <v>93</v>
      </c>
      <c r="M23" s="63" t="s">
        <v>109</v>
      </c>
      <c r="N23" s="168" t="s">
        <v>90</v>
      </c>
    </row>
    <row r="24" spans="1:14" s="15" customFormat="1" ht="12.75">
      <c r="A24" s="179" t="s">
        <v>95</v>
      </c>
      <c r="B24" s="38">
        <v>5</v>
      </c>
      <c r="C24" s="38" t="s">
        <v>268</v>
      </c>
      <c r="D24" s="9" t="s">
        <v>223</v>
      </c>
      <c r="E24" s="21">
        <v>0</v>
      </c>
      <c r="F24" s="21">
        <v>2</v>
      </c>
      <c r="G24" s="21">
        <v>15</v>
      </c>
      <c r="H24" s="21">
        <f t="shared" si="4"/>
        <v>0</v>
      </c>
      <c r="I24" s="21">
        <f t="shared" si="5"/>
        <v>30</v>
      </c>
      <c r="J24" s="21">
        <f t="shared" si="3"/>
        <v>30</v>
      </c>
      <c r="K24" s="21">
        <v>2</v>
      </c>
      <c r="L24" s="21" t="s">
        <v>20</v>
      </c>
      <c r="M24" s="63" t="s">
        <v>110</v>
      </c>
      <c r="N24" s="168" t="s">
        <v>89</v>
      </c>
    </row>
    <row r="25" spans="1:14" s="15" customFormat="1" ht="12.75">
      <c r="A25" s="180" t="s">
        <v>95</v>
      </c>
      <c r="B25" s="50">
        <v>6</v>
      </c>
      <c r="C25" s="58" t="s">
        <v>269</v>
      </c>
      <c r="D25" s="218" t="s">
        <v>224</v>
      </c>
      <c r="E25" s="25">
        <v>1</v>
      </c>
      <c r="F25" s="25">
        <v>1</v>
      </c>
      <c r="G25" s="25">
        <v>15</v>
      </c>
      <c r="H25" s="25">
        <f t="shared" si="4"/>
        <v>15</v>
      </c>
      <c r="I25" s="25">
        <f t="shared" si="5"/>
        <v>15</v>
      </c>
      <c r="J25" s="25">
        <f t="shared" si="3"/>
        <v>30</v>
      </c>
      <c r="K25" s="25">
        <v>2</v>
      </c>
      <c r="L25" s="25" t="s">
        <v>93</v>
      </c>
      <c r="M25" s="208" t="s">
        <v>268</v>
      </c>
      <c r="N25" s="168" t="s">
        <v>223</v>
      </c>
    </row>
    <row r="26" spans="1:14" s="15" customFormat="1" ht="12.75">
      <c r="A26" s="181"/>
      <c r="B26" s="39"/>
      <c r="C26" s="39"/>
      <c r="D26" s="42" t="s">
        <v>131</v>
      </c>
      <c r="E26" s="47">
        <f>SUM(E18:E25)</f>
        <v>10</v>
      </c>
      <c r="F26" s="47">
        <f>SUM(F18:F25)</f>
        <v>6</v>
      </c>
      <c r="G26" s="47" t="s">
        <v>68</v>
      </c>
      <c r="H26" s="47">
        <v>150</v>
      </c>
      <c r="I26" s="47">
        <v>90</v>
      </c>
      <c r="J26" s="47">
        <v>240</v>
      </c>
      <c r="K26" s="47">
        <v>16</v>
      </c>
      <c r="L26" s="47"/>
      <c r="M26" s="29"/>
      <c r="N26" s="202"/>
    </row>
    <row r="27" spans="1:14" s="15" customFormat="1" ht="12.75">
      <c r="A27" s="183" t="s">
        <v>95</v>
      </c>
      <c r="B27" s="56">
        <v>5</v>
      </c>
      <c r="C27" s="56" t="s">
        <v>270</v>
      </c>
      <c r="D27" s="222" t="s">
        <v>191</v>
      </c>
      <c r="E27" s="59">
        <v>0</v>
      </c>
      <c r="F27" s="59">
        <v>2</v>
      </c>
      <c r="G27" s="59">
        <v>15</v>
      </c>
      <c r="H27" s="59">
        <f>E27*G27</f>
        <v>0</v>
      </c>
      <c r="I27" s="59">
        <f>F27*G27</f>
        <v>30</v>
      </c>
      <c r="J27" s="59">
        <f>SUM(H27:I27)</f>
        <v>30</v>
      </c>
      <c r="K27" s="59">
        <v>2</v>
      </c>
      <c r="L27" s="59" t="s">
        <v>20</v>
      </c>
      <c r="M27" s="206"/>
      <c r="N27" s="166"/>
    </row>
    <row r="28" spans="1:14" s="15" customFormat="1" ht="12.75">
      <c r="A28" s="180" t="s">
        <v>95</v>
      </c>
      <c r="B28" s="50">
        <v>6</v>
      </c>
      <c r="C28" s="58" t="s">
        <v>271</v>
      </c>
      <c r="D28" s="218" t="s">
        <v>192</v>
      </c>
      <c r="E28" s="27">
        <v>0</v>
      </c>
      <c r="F28" s="27">
        <v>2</v>
      </c>
      <c r="G28" s="27">
        <v>15</v>
      </c>
      <c r="H28" s="27">
        <f>E28*G28</f>
        <v>0</v>
      </c>
      <c r="I28" s="27">
        <f>F28*G28</f>
        <v>30</v>
      </c>
      <c r="J28" s="27">
        <f>SUM(H28:I28)</f>
        <v>30</v>
      </c>
      <c r="K28" s="27">
        <v>2</v>
      </c>
      <c r="L28" s="27" t="s">
        <v>20</v>
      </c>
      <c r="M28" s="208" t="s">
        <v>270</v>
      </c>
      <c r="N28" s="166" t="s">
        <v>245</v>
      </c>
    </row>
    <row r="29" spans="1:14" s="15" customFormat="1" ht="12.75">
      <c r="A29" s="181"/>
      <c r="B29" s="39"/>
      <c r="C29" s="39"/>
      <c r="D29" s="42" t="s">
        <v>132</v>
      </c>
      <c r="E29" s="47">
        <f>SUM(E27:E28)</f>
        <v>0</v>
      </c>
      <c r="F29" s="47">
        <f>SUM(F27:F28)</f>
        <v>4</v>
      </c>
      <c r="G29" s="47" t="s">
        <v>68</v>
      </c>
      <c r="H29" s="47">
        <v>0</v>
      </c>
      <c r="I29" s="47">
        <v>60</v>
      </c>
      <c r="J29" s="47">
        <v>60</v>
      </c>
      <c r="K29" s="47">
        <v>4</v>
      </c>
      <c r="L29" s="47"/>
      <c r="M29" s="29"/>
      <c r="N29" s="202"/>
    </row>
    <row r="30" spans="1:14" s="15" customFormat="1" ht="12.75">
      <c r="A30" s="182" t="s">
        <v>92</v>
      </c>
      <c r="B30" s="52">
        <v>2</v>
      </c>
      <c r="C30" s="56" t="s">
        <v>272</v>
      </c>
      <c r="D30" s="220" t="s">
        <v>17</v>
      </c>
      <c r="E30" s="54">
        <v>2</v>
      </c>
      <c r="F30" s="54">
        <v>2</v>
      </c>
      <c r="G30" s="54">
        <v>15</v>
      </c>
      <c r="H30" s="54">
        <f aca="true" t="shared" si="6" ref="H30:H37">E30*G30</f>
        <v>30</v>
      </c>
      <c r="I30" s="54">
        <f aca="true" t="shared" si="7" ref="I30:I37">F30*G30</f>
        <v>30</v>
      </c>
      <c r="J30" s="54">
        <f>SUM(H30:I30)</f>
        <v>60</v>
      </c>
      <c r="K30" s="54">
        <v>4</v>
      </c>
      <c r="L30" s="54" t="s">
        <v>20</v>
      </c>
      <c r="M30" s="206"/>
      <c r="N30" s="166"/>
    </row>
    <row r="31" spans="1:14" s="15" customFormat="1" ht="12.75">
      <c r="A31" s="178" t="s">
        <v>94</v>
      </c>
      <c r="B31" s="24">
        <v>3</v>
      </c>
      <c r="C31" s="38" t="s">
        <v>273</v>
      </c>
      <c r="D31" s="9" t="s">
        <v>18</v>
      </c>
      <c r="E31" s="21">
        <v>2</v>
      </c>
      <c r="F31" s="21">
        <v>2</v>
      </c>
      <c r="G31" s="21">
        <v>15</v>
      </c>
      <c r="H31" s="21">
        <f t="shared" si="6"/>
        <v>30</v>
      </c>
      <c r="I31" s="21">
        <f t="shared" si="7"/>
        <v>30</v>
      </c>
      <c r="J31" s="21">
        <f aca="true" t="shared" si="8" ref="J31:J37">SUM(H31:I31)</f>
        <v>60</v>
      </c>
      <c r="K31" s="21">
        <v>4</v>
      </c>
      <c r="L31" s="21" t="s">
        <v>20</v>
      </c>
      <c r="M31" s="208" t="s">
        <v>272</v>
      </c>
      <c r="N31" s="168" t="s">
        <v>17</v>
      </c>
    </row>
    <row r="32" spans="1:14" s="15" customFormat="1" ht="12.75">
      <c r="A32" s="178" t="s">
        <v>92</v>
      </c>
      <c r="B32" s="24">
        <v>1</v>
      </c>
      <c r="C32" s="38" t="s">
        <v>274</v>
      </c>
      <c r="D32" s="9" t="s">
        <v>205</v>
      </c>
      <c r="E32" s="21">
        <v>0</v>
      </c>
      <c r="F32" s="21">
        <v>2</v>
      </c>
      <c r="G32" s="21">
        <v>15</v>
      </c>
      <c r="H32" s="21">
        <f t="shared" si="6"/>
        <v>0</v>
      </c>
      <c r="I32" s="21">
        <f t="shared" si="7"/>
        <v>30</v>
      </c>
      <c r="J32" s="21">
        <f t="shared" si="8"/>
        <v>30</v>
      </c>
      <c r="K32" s="21">
        <v>2</v>
      </c>
      <c r="L32" s="21" t="s">
        <v>20</v>
      </c>
      <c r="M32" s="206"/>
      <c r="N32" s="166"/>
    </row>
    <row r="33" spans="1:14" s="15" customFormat="1" ht="12.75">
      <c r="A33" s="178" t="s">
        <v>92</v>
      </c>
      <c r="B33" s="24">
        <v>2</v>
      </c>
      <c r="C33" s="38" t="s">
        <v>275</v>
      </c>
      <c r="D33" s="9" t="s">
        <v>206</v>
      </c>
      <c r="E33" s="21">
        <v>0</v>
      </c>
      <c r="F33" s="21">
        <v>2</v>
      </c>
      <c r="G33" s="21">
        <v>15</v>
      </c>
      <c r="H33" s="21">
        <f t="shared" si="6"/>
        <v>0</v>
      </c>
      <c r="I33" s="21">
        <f t="shared" si="7"/>
        <v>30</v>
      </c>
      <c r="J33" s="21">
        <f t="shared" si="8"/>
        <v>30</v>
      </c>
      <c r="K33" s="21">
        <v>2</v>
      </c>
      <c r="L33" s="21" t="s">
        <v>20</v>
      </c>
      <c r="M33" s="208" t="s">
        <v>274</v>
      </c>
      <c r="N33" s="168" t="s">
        <v>205</v>
      </c>
    </row>
    <row r="34" spans="1:14" s="15" customFormat="1" ht="12.75">
      <c r="A34" s="178" t="s">
        <v>94</v>
      </c>
      <c r="B34" s="24">
        <v>3</v>
      </c>
      <c r="C34" s="38" t="s">
        <v>276</v>
      </c>
      <c r="D34" s="9" t="s">
        <v>182</v>
      </c>
      <c r="E34" s="21">
        <v>1</v>
      </c>
      <c r="F34" s="21">
        <v>2</v>
      </c>
      <c r="G34" s="21">
        <v>15</v>
      </c>
      <c r="H34" s="21">
        <f t="shared" si="6"/>
        <v>15</v>
      </c>
      <c r="I34" s="21">
        <f t="shared" si="7"/>
        <v>30</v>
      </c>
      <c r="J34" s="21">
        <f t="shared" si="8"/>
        <v>45</v>
      </c>
      <c r="K34" s="21">
        <v>3</v>
      </c>
      <c r="L34" s="21" t="s">
        <v>20</v>
      </c>
      <c r="M34" s="206"/>
      <c r="N34" s="166"/>
    </row>
    <row r="35" spans="1:14" s="15" customFormat="1" ht="12.75">
      <c r="A35" s="178" t="s">
        <v>94</v>
      </c>
      <c r="B35" s="24">
        <v>4</v>
      </c>
      <c r="C35" s="38" t="s">
        <v>277</v>
      </c>
      <c r="D35" s="9" t="s">
        <v>183</v>
      </c>
      <c r="E35" s="21">
        <v>1</v>
      </c>
      <c r="F35" s="21">
        <v>2</v>
      </c>
      <c r="G35" s="21">
        <v>15</v>
      </c>
      <c r="H35" s="21">
        <f t="shared" si="6"/>
        <v>15</v>
      </c>
      <c r="I35" s="21">
        <f t="shared" si="7"/>
        <v>30</v>
      </c>
      <c r="J35" s="21">
        <f t="shared" si="8"/>
        <v>45</v>
      </c>
      <c r="K35" s="21">
        <v>3</v>
      </c>
      <c r="L35" s="21" t="s">
        <v>93</v>
      </c>
      <c r="M35" s="208" t="s">
        <v>276</v>
      </c>
      <c r="N35" s="168" t="s">
        <v>182</v>
      </c>
    </row>
    <row r="36" spans="1:14" s="15" customFormat="1" ht="12.75">
      <c r="A36" s="178" t="s">
        <v>95</v>
      </c>
      <c r="B36" s="24">
        <v>6</v>
      </c>
      <c r="C36" s="38" t="s">
        <v>278</v>
      </c>
      <c r="D36" s="9" t="s">
        <v>193</v>
      </c>
      <c r="E36" s="21">
        <v>1</v>
      </c>
      <c r="F36" s="21">
        <v>2</v>
      </c>
      <c r="G36" s="21">
        <v>15</v>
      </c>
      <c r="H36" s="21">
        <f t="shared" si="6"/>
        <v>15</v>
      </c>
      <c r="I36" s="21">
        <f t="shared" si="7"/>
        <v>30</v>
      </c>
      <c r="J36" s="21">
        <f t="shared" si="8"/>
        <v>45</v>
      </c>
      <c r="K36" s="21">
        <v>3</v>
      </c>
      <c r="L36" s="21" t="s">
        <v>20</v>
      </c>
      <c r="M36" s="205"/>
      <c r="N36" s="166"/>
    </row>
    <row r="37" spans="1:14" s="15" customFormat="1" ht="12.75">
      <c r="A37" s="180" t="s">
        <v>96</v>
      </c>
      <c r="B37" s="50">
        <v>7</v>
      </c>
      <c r="C37" s="58" t="s">
        <v>279</v>
      </c>
      <c r="D37" s="221" t="s">
        <v>133</v>
      </c>
      <c r="E37" s="25">
        <v>0</v>
      </c>
      <c r="F37" s="25">
        <v>2</v>
      </c>
      <c r="G37" s="25">
        <v>15</v>
      </c>
      <c r="H37" s="25">
        <f t="shared" si="6"/>
        <v>0</v>
      </c>
      <c r="I37" s="25">
        <f t="shared" si="7"/>
        <v>30</v>
      </c>
      <c r="J37" s="25">
        <f t="shared" si="8"/>
        <v>30</v>
      </c>
      <c r="K37" s="25">
        <v>2</v>
      </c>
      <c r="L37" s="25" t="s">
        <v>20</v>
      </c>
      <c r="M37" s="206"/>
      <c r="N37" s="166"/>
    </row>
    <row r="38" spans="1:14" s="15" customFormat="1" ht="12.75">
      <c r="A38" s="181"/>
      <c r="B38" s="39"/>
      <c r="C38" s="39"/>
      <c r="D38" s="42" t="s">
        <v>0</v>
      </c>
      <c r="E38" s="47">
        <f>SUM(E30:E37)</f>
        <v>7</v>
      </c>
      <c r="F38" s="47">
        <f>SUM(F30:F37)</f>
        <v>16</v>
      </c>
      <c r="G38" s="47" t="s">
        <v>68</v>
      </c>
      <c r="H38" s="47">
        <f>SUM(H30:H37)</f>
        <v>105</v>
      </c>
      <c r="I38" s="47">
        <f>SUM(I30:I37)</f>
        <v>240</v>
      </c>
      <c r="J38" s="47">
        <f>SUM(J30:J37)</f>
        <v>345</v>
      </c>
      <c r="K38" s="47">
        <f>SUM(K30:K37)</f>
        <v>23</v>
      </c>
      <c r="L38" s="47"/>
      <c r="M38" s="29"/>
      <c r="N38" s="202"/>
    </row>
    <row r="39" spans="1:14" s="15" customFormat="1" ht="12.75">
      <c r="A39" s="182" t="s">
        <v>92</v>
      </c>
      <c r="B39" s="52">
        <v>1</v>
      </c>
      <c r="C39" s="52" t="s">
        <v>411</v>
      </c>
      <c r="D39" s="220" t="s">
        <v>80</v>
      </c>
      <c r="E39" s="54">
        <v>2</v>
      </c>
      <c r="F39" s="54">
        <v>2</v>
      </c>
      <c r="G39" s="54">
        <v>15</v>
      </c>
      <c r="H39" s="54">
        <f>E39*G39</f>
        <v>30</v>
      </c>
      <c r="I39" s="54">
        <f>F39*G39</f>
        <v>30</v>
      </c>
      <c r="J39" s="54">
        <f>SUM(H39:I39)</f>
        <v>60</v>
      </c>
      <c r="K39" s="54">
        <v>4</v>
      </c>
      <c r="L39" s="54" t="s">
        <v>93</v>
      </c>
      <c r="M39" s="206"/>
      <c r="N39" s="166"/>
    </row>
    <row r="40" spans="1:14" s="15" customFormat="1" ht="12.75">
      <c r="A40" s="178" t="s">
        <v>92</v>
      </c>
      <c r="B40" s="24">
        <v>2</v>
      </c>
      <c r="C40" s="24" t="s">
        <v>415</v>
      </c>
      <c r="D40" s="9" t="s">
        <v>49</v>
      </c>
      <c r="E40" s="21">
        <v>2</v>
      </c>
      <c r="F40" s="21">
        <v>2</v>
      </c>
      <c r="G40" s="21">
        <v>15</v>
      </c>
      <c r="H40" s="21">
        <f>E40*G40</f>
        <v>30</v>
      </c>
      <c r="I40" s="21">
        <f>F40*G40</f>
        <v>30</v>
      </c>
      <c r="J40" s="21">
        <f>SUM(H40:I40)</f>
        <v>60</v>
      </c>
      <c r="K40" s="21">
        <v>4</v>
      </c>
      <c r="L40" s="21" t="s">
        <v>93</v>
      </c>
      <c r="M40" s="63" t="s">
        <v>70</v>
      </c>
      <c r="N40" s="168" t="s">
        <v>80</v>
      </c>
    </row>
    <row r="41" spans="1:14" s="15" customFormat="1" ht="12.75">
      <c r="A41" s="178" t="s">
        <v>94</v>
      </c>
      <c r="B41" s="24">
        <v>3</v>
      </c>
      <c r="C41" s="38" t="s">
        <v>280</v>
      </c>
      <c r="D41" s="9" t="s">
        <v>155</v>
      </c>
      <c r="E41" s="21">
        <v>0</v>
      </c>
      <c r="F41" s="21">
        <v>4</v>
      </c>
      <c r="G41" s="21">
        <v>15</v>
      </c>
      <c r="H41" s="21">
        <f>E41*G41</f>
        <v>0</v>
      </c>
      <c r="I41" s="21">
        <f>F41*G41</f>
        <v>60</v>
      </c>
      <c r="J41" s="21">
        <f>SUM(H41:I41)</f>
        <v>60</v>
      </c>
      <c r="K41" s="21">
        <v>4</v>
      </c>
      <c r="L41" s="21" t="s">
        <v>20</v>
      </c>
      <c r="M41" s="206"/>
      <c r="N41" s="166"/>
    </row>
    <row r="42" spans="1:14" s="15" customFormat="1" ht="12.75">
      <c r="A42" s="180" t="s">
        <v>94</v>
      </c>
      <c r="B42" s="50">
        <v>4</v>
      </c>
      <c r="C42" s="58" t="s">
        <v>281</v>
      </c>
      <c r="D42" s="221" t="s">
        <v>157</v>
      </c>
      <c r="E42" s="25">
        <v>1</v>
      </c>
      <c r="F42" s="25">
        <v>2</v>
      </c>
      <c r="G42" s="25">
        <v>15</v>
      </c>
      <c r="H42" s="25">
        <f>E42*G42</f>
        <v>15</v>
      </c>
      <c r="I42" s="25">
        <f>F42*G42</f>
        <v>30</v>
      </c>
      <c r="J42" s="25">
        <f>SUM(H42:I42)</f>
        <v>45</v>
      </c>
      <c r="K42" s="25">
        <v>3</v>
      </c>
      <c r="L42" s="25" t="s">
        <v>93</v>
      </c>
      <c r="M42" s="208" t="s">
        <v>280</v>
      </c>
      <c r="N42" s="168" t="s">
        <v>155</v>
      </c>
    </row>
    <row r="43" spans="1:14" s="15" customFormat="1" ht="12.75">
      <c r="A43" s="181"/>
      <c r="B43" s="39"/>
      <c r="C43" s="39"/>
      <c r="D43" s="42" t="s">
        <v>4</v>
      </c>
      <c r="E43" s="47">
        <f>SUM(E39:E42)</f>
        <v>5</v>
      </c>
      <c r="F43" s="47">
        <f>SUM(F39:F42)</f>
        <v>10</v>
      </c>
      <c r="G43" s="47" t="s">
        <v>68</v>
      </c>
      <c r="H43" s="47">
        <f>SUM(H39:H42)</f>
        <v>75</v>
      </c>
      <c r="I43" s="47">
        <f>SUM(I39:I42)</f>
        <v>150</v>
      </c>
      <c r="J43" s="47">
        <f>SUM(J39:J42)</f>
        <v>225</v>
      </c>
      <c r="K43" s="47">
        <f>SUM(K39:K42)</f>
        <v>15</v>
      </c>
      <c r="L43" s="47"/>
      <c r="M43" s="29"/>
      <c r="N43" s="202"/>
    </row>
    <row r="44" spans="1:14" s="15" customFormat="1" ht="12.75">
      <c r="A44" s="182" t="s">
        <v>92</v>
      </c>
      <c r="B44" s="52">
        <v>1</v>
      </c>
      <c r="C44" s="52" t="s">
        <v>69</v>
      </c>
      <c r="D44" s="220" t="s">
        <v>15</v>
      </c>
      <c r="E44" s="54">
        <v>1</v>
      </c>
      <c r="F44" s="54">
        <v>2</v>
      </c>
      <c r="G44" s="54">
        <v>15</v>
      </c>
      <c r="H44" s="54">
        <f>E44*G44</f>
        <v>15</v>
      </c>
      <c r="I44" s="54">
        <f>F44*G44</f>
        <v>30</v>
      </c>
      <c r="J44" s="54">
        <f>SUM(H44:I44)</f>
        <v>45</v>
      </c>
      <c r="K44" s="54">
        <v>3</v>
      </c>
      <c r="L44" s="54" t="s">
        <v>93</v>
      </c>
      <c r="M44" s="206"/>
      <c r="N44" s="166"/>
    </row>
    <row r="45" spans="1:14" s="15" customFormat="1" ht="12.75">
      <c r="A45" s="178" t="s">
        <v>92</v>
      </c>
      <c r="B45" s="24">
        <v>2</v>
      </c>
      <c r="C45" s="24" t="s">
        <v>5</v>
      </c>
      <c r="D45" s="9" t="s">
        <v>71</v>
      </c>
      <c r="E45" s="21">
        <v>1</v>
      </c>
      <c r="F45" s="21">
        <v>2</v>
      </c>
      <c r="G45" s="21">
        <v>15</v>
      </c>
      <c r="H45" s="21">
        <f>E45*G45</f>
        <v>15</v>
      </c>
      <c r="I45" s="21">
        <f>F45*G45</f>
        <v>30</v>
      </c>
      <c r="J45" s="21">
        <f>SUM(H45:I45)</f>
        <v>45</v>
      </c>
      <c r="K45" s="21">
        <v>3</v>
      </c>
      <c r="L45" s="21" t="s">
        <v>93</v>
      </c>
      <c r="M45" s="63" t="s">
        <v>69</v>
      </c>
      <c r="N45" s="168" t="s">
        <v>15</v>
      </c>
    </row>
    <row r="46" spans="1:14" s="15" customFormat="1" ht="12.75">
      <c r="A46" s="178" t="s">
        <v>94</v>
      </c>
      <c r="B46" s="24">
        <v>3</v>
      </c>
      <c r="C46" s="38" t="s">
        <v>282</v>
      </c>
      <c r="D46" s="9" t="s">
        <v>159</v>
      </c>
      <c r="E46" s="21">
        <v>2</v>
      </c>
      <c r="F46" s="21">
        <v>2</v>
      </c>
      <c r="G46" s="21">
        <v>15</v>
      </c>
      <c r="H46" s="21">
        <f>E46*G46</f>
        <v>30</v>
      </c>
      <c r="I46" s="21">
        <f>F46*G46</f>
        <v>30</v>
      </c>
      <c r="J46" s="21">
        <f>SUM(H46:I46)</f>
        <v>60</v>
      </c>
      <c r="K46" s="21">
        <v>4</v>
      </c>
      <c r="L46" s="21" t="s">
        <v>93</v>
      </c>
      <c r="M46" s="206"/>
      <c r="N46" s="166"/>
    </row>
    <row r="47" spans="1:14" s="15" customFormat="1" ht="12.75">
      <c r="A47" s="180" t="s">
        <v>96</v>
      </c>
      <c r="B47" s="50">
        <v>7</v>
      </c>
      <c r="C47" s="58" t="s">
        <v>283</v>
      </c>
      <c r="D47" s="221" t="s">
        <v>6</v>
      </c>
      <c r="E47" s="25">
        <v>1</v>
      </c>
      <c r="F47" s="25">
        <v>1</v>
      </c>
      <c r="G47" s="25">
        <v>15</v>
      </c>
      <c r="H47" s="25">
        <f>E47*G47</f>
        <v>15</v>
      </c>
      <c r="I47" s="25">
        <f>F47*G47</f>
        <v>15</v>
      </c>
      <c r="J47" s="25">
        <f>SUM(H47:I47)</f>
        <v>30</v>
      </c>
      <c r="K47" s="25">
        <v>2</v>
      </c>
      <c r="L47" s="25" t="s">
        <v>93</v>
      </c>
      <c r="M47" s="206"/>
      <c r="N47" s="166"/>
    </row>
    <row r="48" spans="1:14" s="15" customFormat="1" ht="12.75">
      <c r="A48" s="181"/>
      <c r="B48" s="39"/>
      <c r="C48" s="39"/>
      <c r="D48" s="42" t="s">
        <v>7</v>
      </c>
      <c r="E48" s="47">
        <f>SUM(E44:E47)</f>
        <v>5</v>
      </c>
      <c r="F48" s="47">
        <f>SUM(F44:F47)</f>
        <v>7</v>
      </c>
      <c r="G48" s="47" t="s">
        <v>68</v>
      </c>
      <c r="H48" s="47">
        <f>SUM(H44:H47)</f>
        <v>75</v>
      </c>
      <c r="I48" s="47">
        <f>SUM(I44:I47)</f>
        <v>105</v>
      </c>
      <c r="J48" s="47">
        <f>SUM(J44:J47)</f>
        <v>180</v>
      </c>
      <c r="K48" s="47">
        <f>SUM(K44:K47)</f>
        <v>12</v>
      </c>
      <c r="L48" s="47"/>
      <c r="M48" s="29"/>
      <c r="N48" s="202"/>
    </row>
    <row r="49" spans="1:14" s="15" customFormat="1" ht="12.75">
      <c r="A49" s="182" t="s">
        <v>92</v>
      </c>
      <c r="B49" s="52">
        <v>1</v>
      </c>
      <c r="C49" s="56" t="s">
        <v>284</v>
      </c>
      <c r="D49" s="220" t="s">
        <v>201</v>
      </c>
      <c r="E49" s="54">
        <v>0</v>
      </c>
      <c r="F49" s="54">
        <v>2</v>
      </c>
      <c r="G49" s="54">
        <v>15</v>
      </c>
      <c r="H49" s="54">
        <f>E49*G49</f>
        <v>0</v>
      </c>
      <c r="I49" s="54">
        <f>F49*G49</f>
        <v>30</v>
      </c>
      <c r="J49" s="54">
        <f>SUM(H49:I49)</f>
        <v>30</v>
      </c>
      <c r="K49" s="54">
        <v>2</v>
      </c>
      <c r="L49" s="54" t="s">
        <v>20</v>
      </c>
      <c r="M49" s="205"/>
      <c r="N49" s="166"/>
    </row>
    <row r="50" spans="1:14" s="15" customFormat="1" ht="12.75">
      <c r="A50" s="178" t="s">
        <v>92</v>
      </c>
      <c r="B50" s="24">
        <v>2</v>
      </c>
      <c r="C50" s="38" t="s">
        <v>285</v>
      </c>
      <c r="D50" s="9" t="s">
        <v>52</v>
      </c>
      <c r="E50" s="21">
        <v>0</v>
      </c>
      <c r="F50" s="21">
        <v>4</v>
      </c>
      <c r="G50" s="21">
        <v>15</v>
      </c>
      <c r="H50" s="21">
        <f>E50*G50</f>
        <v>0</v>
      </c>
      <c r="I50" s="21">
        <f>F50*G50</f>
        <v>60</v>
      </c>
      <c r="J50" s="21">
        <f>SUM(H50:I50)</f>
        <v>60</v>
      </c>
      <c r="K50" s="21">
        <v>4</v>
      </c>
      <c r="L50" s="21" t="s">
        <v>20</v>
      </c>
      <c r="M50" s="208" t="s">
        <v>284</v>
      </c>
      <c r="N50" s="168" t="s">
        <v>201</v>
      </c>
    </row>
    <row r="51" spans="1:14" s="15" customFormat="1" ht="12.75">
      <c r="A51" s="180" t="s">
        <v>94</v>
      </c>
      <c r="B51" s="50">
        <v>3</v>
      </c>
      <c r="C51" s="58" t="s">
        <v>286</v>
      </c>
      <c r="D51" s="221" t="s">
        <v>184</v>
      </c>
      <c r="E51" s="25">
        <v>2</v>
      </c>
      <c r="F51" s="25">
        <v>2</v>
      </c>
      <c r="G51" s="25">
        <v>15</v>
      </c>
      <c r="H51" s="25">
        <f>E51*G51</f>
        <v>30</v>
      </c>
      <c r="I51" s="25">
        <f>F51*G51</f>
        <v>30</v>
      </c>
      <c r="J51" s="25">
        <f>SUM(H51:I51)</f>
        <v>60</v>
      </c>
      <c r="K51" s="25">
        <v>4</v>
      </c>
      <c r="L51" s="25" t="s">
        <v>93</v>
      </c>
      <c r="M51" s="206"/>
      <c r="N51" s="166"/>
    </row>
    <row r="52" spans="1:14" s="15" customFormat="1" ht="12.75">
      <c r="A52" s="181"/>
      <c r="B52" s="39"/>
      <c r="C52" s="39"/>
      <c r="D52" s="42" t="s">
        <v>8</v>
      </c>
      <c r="E52" s="47">
        <f>SUM(E49:E51)</f>
        <v>2</v>
      </c>
      <c r="F52" s="47">
        <f>SUM(F49:F51)</f>
        <v>8</v>
      </c>
      <c r="G52" s="47" t="s">
        <v>68</v>
      </c>
      <c r="H52" s="47">
        <f>SUM(H49:H51)</f>
        <v>30</v>
      </c>
      <c r="I52" s="47">
        <f>SUM(I49:I51)</f>
        <v>120</v>
      </c>
      <c r="J52" s="47">
        <f>SUM(J49:J51)</f>
        <v>150</v>
      </c>
      <c r="K52" s="47">
        <f>SUM(K49:K51)</f>
        <v>10</v>
      </c>
      <c r="L52" s="47"/>
      <c r="M52" s="29"/>
      <c r="N52" s="202"/>
    </row>
    <row r="53" spans="1:14" s="15" customFormat="1" ht="12.75">
      <c r="A53" s="182" t="s">
        <v>92</v>
      </c>
      <c r="B53" s="52">
        <v>1</v>
      </c>
      <c r="C53" s="56" t="s">
        <v>287</v>
      </c>
      <c r="D53" s="220" t="s">
        <v>238</v>
      </c>
      <c r="E53" s="54">
        <v>2</v>
      </c>
      <c r="F53" s="54">
        <v>2</v>
      </c>
      <c r="G53" s="54">
        <v>15</v>
      </c>
      <c r="H53" s="54">
        <f>E53*G53</f>
        <v>30</v>
      </c>
      <c r="I53" s="54">
        <f>F53*G53</f>
        <v>30</v>
      </c>
      <c r="J53" s="54">
        <f>SUM(H53:I53)</f>
        <v>60</v>
      </c>
      <c r="K53" s="54">
        <v>4</v>
      </c>
      <c r="L53" s="54" t="s">
        <v>20</v>
      </c>
      <c r="M53" s="205"/>
      <c r="N53" s="166"/>
    </row>
    <row r="54" spans="1:14" s="15" customFormat="1" ht="12.75">
      <c r="A54" s="178" t="s">
        <v>92</v>
      </c>
      <c r="B54" s="24">
        <v>2</v>
      </c>
      <c r="C54" s="38" t="s">
        <v>288</v>
      </c>
      <c r="D54" s="9" t="s">
        <v>239</v>
      </c>
      <c r="E54" s="21">
        <v>0</v>
      </c>
      <c r="F54" s="21">
        <v>2</v>
      </c>
      <c r="G54" s="21">
        <v>15</v>
      </c>
      <c r="H54" s="21">
        <f>E54*G54</f>
        <v>0</v>
      </c>
      <c r="I54" s="21">
        <f>F54*G54</f>
        <v>30</v>
      </c>
      <c r="J54" s="21">
        <f>SUM(H54:I54)</f>
        <v>30</v>
      </c>
      <c r="K54" s="21">
        <v>2</v>
      </c>
      <c r="L54" s="21" t="s">
        <v>20</v>
      </c>
      <c r="M54" s="208" t="s">
        <v>287</v>
      </c>
      <c r="N54" s="168" t="s">
        <v>238</v>
      </c>
    </row>
    <row r="55" spans="1:14" s="15" customFormat="1" ht="12.75">
      <c r="A55" s="180" t="s">
        <v>94</v>
      </c>
      <c r="B55" s="50">
        <v>3</v>
      </c>
      <c r="C55" s="58" t="s">
        <v>289</v>
      </c>
      <c r="D55" s="221" t="s">
        <v>240</v>
      </c>
      <c r="E55" s="25">
        <v>3</v>
      </c>
      <c r="F55" s="25">
        <v>1</v>
      </c>
      <c r="G55" s="25">
        <v>15</v>
      </c>
      <c r="H55" s="25">
        <f>E55*G55</f>
        <v>45</v>
      </c>
      <c r="I55" s="25">
        <f>F55*G55</f>
        <v>15</v>
      </c>
      <c r="J55" s="25">
        <f>SUM(H55:I55)</f>
        <v>60</v>
      </c>
      <c r="K55" s="25">
        <v>4</v>
      </c>
      <c r="L55" s="25" t="s">
        <v>93</v>
      </c>
      <c r="M55" s="206"/>
      <c r="N55" s="166"/>
    </row>
    <row r="56" spans="1:14" s="15" customFormat="1" ht="12.75">
      <c r="A56" s="181"/>
      <c r="B56" s="39"/>
      <c r="C56" s="39"/>
      <c r="D56" s="42" t="s">
        <v>9</v>
      </c>
      <c r="E56" s="47">
        <f>SUM(E53:E55)</f>
        <v>5</v>
      </c>
      <c r="F56" s="47">
        <f>SUM(F53:F55)</f>
        <v>5</v>
      </c>
      <c r="G56" s="47" t="s">
        <v>68</v>
      </c>
      <c r="H56" s="47">
        <f>SUM(H53:H55)</f>
        <v>75</v>
      </c>
      <c r="I56" s="47">
        <f>SUM(I53:I55)</f>
        <v>75</v>
      </c>
      <c r="J56" s="47">
        <f>SUM(J53:J55)</f>
        <v>150</v>
      </c>
      <c r="K56" s="47">
        <f>SUM(K53:K55)</f>
        <v>10</v>
      </c>
      <c r="L56" s="47"/>
      <c r="M56" s="29"/>
      <c r="N56" s="202"/>
    </row>
    <row r="57" spans="1:14" s="15" customFormat="1" ht="12.75">
      <c r="A57" s="182" t="s">
        <v>95</v>
      </c>
      <c r="B57" s="52">
        <v>5</v>
      </c>
      <c r="C57" s="56" t="s">
        <v>290</v>
      </c>
      <c r="D57" s="220" t="s">
        <v>208</v>
      </c>
      <c r="E57" s="54">
        <v>1</v>
      </c>
      <c r="F57" s="54">
        <v>2</v>
      </c>
      <c r="G57" s="54">
        <v>15</v>
      </c>
      <c r="H57" s="54">
        <f>E57*G57</f>
        <v>15</v>
      </c>
      <c r="I57" s="54">
        <f>F57*G57</f>
        <v>30</v>
      </c>
      <c r="J57" s="54">
        <f>SUM(H57:I57)</f>
        <v>45</v>
      </c>
      <c r="K57" s="54">
        <v>3</v>
      </c>
      <c r="L57" s="54" t="s">
        <v>20</v>
      </c>
      <c r="M57" s="206"/>
      <c r="N57" s="166"/>
    </row>
    <row r="58" spans="1:14" s="15" customFormat="1" ht="13.5" customHeight="1">
      <c r="A58" s="180" t="s">
        <v>95</v>
      </c>
      <c r="B58" s="50">
        <v>6</v>
      </c>
      <c r="C58" s="58" t="s">
        <v>291</v>
      </c>
      <c r="D58" s="221" t="s">
        <v>50</v>
      </c>
      <c r="E58" s="25">
        <v>2</v>
      </c>
      <c r="F58" s="25">
        <v>2</v>
      </c>
      <c r="G58" s="25">
        <v>15</v>
      </c>
      <c r="H58" s="25">
        <f>E58*G58</f>
        <v>30</v>
      </c>
      <c r="I58" s="25">
        <f>F58*G58</f>
        <v>30</v>
      </c>
      <c r="J58" s="25">
        <f>SUM(H58:I58)</f>
        <v>60</v>
      </c>
      <c r="K58" s="25">
        <v>4</v>
      </c>
      <c r="L58" s="25" t="s">
        <v>20</v>
      </c>
      <c r="M58" s="206"/>
      <c r="N58" s="166"/>
    </row>
    <row r="59" spans="1:14" s="15" customFormat="1" ht="25.5">
      <c r="A59" s="181"/>
      <c r="B59" s="39"/>
      <c r="C59" s="39"/>
      <c r="D59" s="42" t="s">
        <v>10</v>
      </c>
      <c r="E59" s="47">
        <f>SUM(E57:E58)</f>
        <v>3</v>
      </c>
      <c r="F59" s="47">
        <f>SUM(F57:F58)</f>
        <v>4</v>
      </c>
      <c r="G59" s="47" t="s">
        <v>68</v>
      </c>
      <c r="H59" s="47">
        <f>SUM(H57:H58)</f>
        <v>45</v>
      </c>
      <c r="I59" s="47">
        <f>SUM(I57:I58)</f>
        <v>60</v>
      </c>
      <c r="J59" s="47">
        <f>SUM(J57:J58)</f>
        <v>105</v>
      </c>
      <c r="K59" s="47">
        <f>SUM(K57:K58)</f>
        <v>7</v>
      </c>
      <c r="L59" s="47"/>
      <c r="M59" s="29"/>
      <c r="N59" s="202"/>
    </row>
    <row r="60" spans="1:14" s="15" customFormat="1" ht="12.75">
      <c r="A60" s="182" t="s">
        <v>92</v>
      </c>
      <c r="B60" s="52">
        <v>2</v>
      </c>
      <c r="C60" s="56" t="s">
        <v>292</v>
      </c>
      <c r="D60" s="220" t="s">
        <v>420</v>
      </c>
      <c r="E60" s="54">
        <v>0</v>
      </c>
      <c r="F60" s="54">
        <v>4</v>
      </c>
      <c r="G60" s="54">
        <v>15</v>
      </c>
      <c r="H60" s="54">
        <f>E60*G60</f>
        <v>0</v>
      </c>
      <c r="I60" s="54">
        <f>F60*G60</f>
        <v>60</v>
      </c>
      <c r="J60" s="54">
        <f>SUM(H60:I60)</f>
        <v>60</v>
      </c>
      <c r="K60" s="54">
        <v>4</v>
      </c>
      <c r="L60" s="54" t="s">
        <v>20</v>
      </c>
      <c r="M60" s="205"/>
      <c r="N60" s="166"/>
    </row>
    <row r="61" spans="1:14" s="15" customFormat="1" ht="12.75">
      <c r="A61" s="178" t="s">
        <v>94</v>
      </c>
      <c r="B61" s="24">
        <v>3</v>
      </c>
      <c r="C61" s="38" t="s">
        <v>293</v>
      </c>
      <c r="D61" s="9" t="s">
        <v>207</v>
      </c>
      <c r="E61" s="21">
        <v>0</v>
      </c>
      <c r="F61" s="21">
        <v>4</v>
      </c>
      <c r="G61" s="21">
        <v>15</v>
      </c>
      <c r="H61" s="21">
        <f>E61*G61</f>
        <v>0</v>
      </c>
      <c r="I61" s="21">
        <f>F61*G61</f>
        <v>60</v>
      </c>
      <c r="J61" s="21">
        <f>SUM(H61:I61)</f>
        <v>60</v>
      </c>
      <c r="K61" s="21">
        <v>4</v>
      </c>
      <c r="L61" s="21" t="s">
        <v>20</v>
      </c>
      <c r="M61" s="208" t="s">
        <v>292</v>
      </c>
      <c r="N61" s="168" t="s">
        <v>420</v>
      </c>
    </row>
    <row r="62" spans="1:14" s="15" customFormat="1" ht="12.75">
      <c r="A62" s="180" t="s">
        <v>92</v>
      </c>
      <c r="B62" s="50">
        <v>1</v>
      </c>
      <c r="C62" s="58" t="s">
        <v>294</v>
      </c>
      <c r="D62" s="221" t="s">
        <v>164</v>
      </c>
      <c r="E62" s="25">
        <v>2</v>
      </c>
      <c r="F62" s="25">
        <v>0</v>
      </c>
      <c r="G62" s="25">
        <v>15</v>
      </c>
      <c r="H62" s="25">
        <f>E62*G62</f>
        <v>30</v>
      </c>
      <c r="I62" s="25">
        <f>F62*G62</f>
        <v>0</v>
      </c>
      <c r="J62" s="25">
        <f>SUM(H62:I62)</f>
        <v>30</v>
      </c>
      <c r="K62" s="25">
        <v>2</v>
      </c>
      <c r="L62" s="25" t="s">
        <v>93</v>
      </c>
      <c r="M62" s="206"/>
      <c r="N62" s="166"/>
    </row>
    <row r="63" spans="1:14" s="15" customFormat="1" ht="12.75">
      <c r="A63" s="181"/>
      <c r="B63" s="39"/>
      <c r="C63" s="39"/>
      <c r="D63" s="42" t="s">
        <v>11</v>
      </c>
      <c r="E63" s="47">
        <f>SUM(E60:E62)</f>
        <v>2</v>
      </c>
      <c r="F63" s="47">
        <f>SUM(F60:F62)</f>
        <v>8</v>
      </c>
      <c r="G63" s="47" t="s">
        <v>68</v>
      </c>
      <c r="H63" s="47">
        <f>SUM(H60:H62)</f>
        <v>30</v>
      </c>
      <c r="I63" s="47">
        <f>SUM(I60:I62)</f>
        <v>120</v>
      </c>
      <c r="J63" s="47">
        <f>SUM(J60:J62)</f>
        <v>150</v>
      </c>
      <c r="K63" s="47">
        <f>SUM(K60:K62)</f>
        <v>10</v>
      </c>
      <c r="L63" s="47"/>
      <c r="M63" s="29"/>
      <c r="N63" s="202"/>
    </row>
    <row r="64" spans="1:14" s="15" customFormat="1" ht="12.75">
      <c r="A64" s="185"/>
      <c r="B64" s="43"/>
      <c r="C64" s="43"/>
      <c r="D64" s="42" t="s">
        <v>67</v>
      </c>
      <c r="E64" s="47" t="s">
        <v>68</v>
      </c>
      <c r="F64" s="47" t="s">
        <v>68</v>
      </c>
      <c r="G64" s="47" t="s">
        <v>68</v>
      </c>
      <c r="H64" s="48">
        <f>H63+H59+H56+H52+H48+H43+H38+H29+H26+H17+H11</f>
        <v>870</v>
      </c>
      <c r="I64" s="48">
        <f>I63+I59+I56+I52+I48+I43+I38+I29+I26+I17+I11</f>
        <v>1170</v>
      </c>
      <c r="J64" s="48">
        <f>J63+J59+J56+J52+J48+J43+J38+J29+J26+J17+J11</f>
        <v>2040</v>
      </c>
      <c r="K64" s="48">
        <f>K63+K59+K56+K52+K48+K43+K38+K29+K26+K17+K11</f>
        <v>136</v>
      </c>
      <c r="L64" s="48"/>
      <c r="M64" s="30"/>
      <c r="N64" s="202"/>
    </row>
    <row r="65" spans="1:14" s="15" customFormat="1" ht="12.75">
      <c r="A65" s="186"/>
      <c r="B65" s="63"/>
      <c r="C65" s="63" t="s">
        <v>409</v>
      </c>
      <c r="D65" s="223" t="s">
        <v>251</v>
      </c>
      <c r="E65" s="26"/>
      <c r="F65" s="26"/>
      <c r="G65" s="26"/>
      <c r="H65" s="26"/>
      <c r="I65" s="26"/>
      <c r="J65" s="26"/>
      <c r="K65" s="26">
        <v>15</v>
      </c>
      <c r="L65" s="26" t="s">
        <v>181</v>
      </c>
      <c r="M65" s="206"/>
      <c r="N65" s="166"/>
    </row>
    <row r="66" spans="1:14" s="15" customFormat="1" ht="12.75">
      <c r="A66" s="181"/>
      <c r="B66" s="39"/>
      <c r="C66" s="39"/>
      <c r="D66" s="42" t="s">
        <v>252</v>
      </c>
      <c r="E66" s="47"/>
      <c r="F66" s="47"/>
      <c r="G66" s="47"/>
      <c r="H66" s="47"/>
      <c r="I66" s="47"/>
      <c r="J66" s="47"/>
      <c r="K66" s="47">
        <v>12</v>
      </c>
      <c r="L66" s="47"/>
      <c r="M66" s="30"/>
      <c r="N66" s="202"/>
    </row>
    <row r="67" spans="1:14" s="15" customFormat="1" ht="12.75">
      <c r="A67" s="226" t="s">
        <v>92</v>
      </c>
      <c r="B67" s="100">
        <v>2</v>
      </c>
      <c r="C67" s="100" t="s">
        <v>311</v>
      </c>
      <c r="D67" s="101" t="s">
        <v>446</v>
      </c>
      <c r="E67" s="103"/>
      <c r="F67" s="103"/>
      <c r="G67" s="103"/>
      <c r="H67" s="103">
        <v>0</v>
      </c>
      <c r="I67" s="103">
        <v>15</v>
      </c>
      <c r="J67" s="103">
        <f>SUM(H67:I67)</f>
        <v>15</v>
      </c>
      <c r="K67" s="103">
        <v>2</v>
      </c>
      <c r="L67" s="103" t="s">
        <v>20</v>
      </c>
      <c r="M67" s="209"/>
      <c r="N67" s="172" t="s">
        <v>130</v>
      </c>
    </row>
    <row r="68" spans="1:14" s="23" customFormat="1" ht="25.5">
      <c r="A68" s="227" t="s">
        <v>94</v>
      </c>
      <c r="B68" s="106">
        <v>3</v>
      </c>
      <c r="C68" s="106" t="s">
        <v>312</v>
      </c>
      <c r="D68" s="107" t="s">
        <v>447</v>
      </c>
      <c r="E68" s="108"/>
      <c r="F68" s="108"/>
      <c r="G68" s="108"/>
      <c r="H68" s="103">
        <v>0</v>
      </c>
      <c r="I68" s="108">
        <v>15</v>
      </c>
      <c r="J68" s="108">
        <f aca="true" t="shared" si="9" ref="J68:J89">SUM(H68:I68)</f>
        <v>15</v>
      </c>
      <c r="K68" s="108">
        <v>2</v>
      </c>
      <c r="L68" s="108" t="s">
        <v>20</v>
      </c>
      <c r="M68" s="210"/>
      <c r="N68" s="172" t="s">
        <v>227</v>
      </c>
    </row>
    <row r="69" spans="1:14" s="23" customFormat="1" ht="25.5">
      <c r="A69" s="227" t="s">
        <v>94</v>
      </c>
      <c r="B69" s="106">
        <v>4</v>
      </c>
      <c r="C69" s="106" t="s">
        <v>313</v>
      </c>
      <c r="D69" s="107" t="s">
        <v>203</v>
      </c>
      <c r="E69" s="108"/>
      <c r="F69" s="108"/>
      <c r="G69" s="108"/>
      <c r="H69" s="103">
        <v>0</v>
      </c>
      <c r="I69" s="108">
        <v>30</v>
      </c>
      <c r="J69" s="108">
        <f t="shared" si="9"/>
        <v>30</v>
      </c>
      <c r="K69" s="108">
        <v>3</v>
      </c>
      <c r="L69" s="108" t="s">
        <v>20</v>
      </c>
      <c r="M69" s="211"/>
      <c r="N69" s="173" t="s">
        <v>228</v>
      </c>
    </row>
    <row r="70" spans="1:14" s="23" customFormat="1" ht="12.75">
      <c r="A70" s="227" t="s">
        <v>95</v>
      </c>
      <c r="B70" s="106">
        <v>5</v>
      </c>
      <c r="C70" s="106" t="s">
        <v>314</v>
      </c>
      <c r="D70" s="107" t="s">
        <v>204</v>
      </c>
      <c r="E70" s="108"/>
      <c r="F70" s="108"/>
      <c r="G70" s="108"/>
      <c r="H70" s="103">
        <v>0</v>
      </c>
      <c r="I70" s="108">
        <v>30</v>
      </c>
      <c r="J70" s="108">
        <f t="shared" si="9"/>
        <v>30</v>
      </c>
      <c r="K70" s="108">
        <v>3</v>
      </c>
      <c r="L70" s="108" t="s">
        <v>20</v>
      </c>
      <c r="M70" s="211"/>
      <c r="N70" s="173" t="s">
        <v>64</v>
      </c>
    </row>
    <row r="71" spans="1:14" s="23" customFormat="1" ht="12.75">
      <c r="A71" s="227" t="s">
        <v>96</v>
      </c>
      <c r="B71" s="106">
        <v>7</v>
      </c>
      <c r="C71" s="106" t="s">
        <v>315</v>
      </c>
      <c r="D71" s="107" t="s">
        <v>175</v>
      </c>
      <c r="E71" s="108"/>
      <c r="F71" s="108"/>
      <c r="G71" s="108"/>
      <c r="H71" s="103">
        <v>0</v>
      </c>
      <c r="I71" s="108">
        <v>80</v>
      </c>
      <c r="J71" s="108">
        <f t="shared" si="9"/>
        <v>80</v>
      </c>
      <c r="K71" s="108">
        <v>3</v>
      </c>
      <c r="L71" s="108" t="s">
        <v>20</v>
      </c>
      <c r="M71" s="211"/>
      <c r="N71" s="172" t="s">
        <v>248</v>
      </c>
    </row>
    <row r="72" spans="1:14" s="23" customFormat="1" ht="12.75">
      <c r="A72" s="227" t="s">
        <v>96</v>
      </c>
      <c r="B72" s="106">
        <v>8</v>
      </c>
      <c r="C72" s="106" t="s">
        <v>316</v>
      </c>
      <c r="D72" s="107" t="s">
        <v>176</v>
      </c>
      <c r="E72" s="108"/>
      <c r="F72" s="108"/>
      <c r="G72" s="108"/>
      <c r="H72" s="103">
        <v>0</v>
      </c>
      <c r="I72" s="108">
        <v>80</v>
      </c>
      <c r="J72" s="108">
        <f t="shared" si="9"/>
        <v>80</v>
      </c>
      <c r="K72" s="108">
        <v>3</v>
      </c>
      <c r="L72" s="108" t="s">
        <v>20</v>
      </c>
      <c r="M72" s="211"/>
      <c r="N72" s="173" t="s">
        <v>175</v>
      </c>
    </row>
    <row r="73" spans="1:14" s="23" customFormat="1" ht="12.75">
      <c r="A73" s="227" t="s">
        <v>94</v>
      </c>
      <c r="B73" s="106">
        <v>3</v>
      </c>
      <c r="C73" s="106" t="s">
        <v>317</v>
      </c>
      <c r="D73" s="107" t="s">
        <v>243</v>
      </c>
      <c r="E73" s="108"/>
      <c r="F73" s="108"/>
      <c r="G73" s="108"/>
      <c r="H73" s="103">
        <v>0</v>
      </c>
      <c r="I73" s="108">
        <v>1</v>
      </c>
      <c r="J73" s="108">
        <f t="shared" si="9"/>
        <v>1</v>
      </c>
      <c r="K73" s="108">
        <v>0</v>
      </c>
      <c r="L73" s="108" t="s">
        <v>181</v>
      </c>
      <c r="M73" s="211"/>
      <c r="N73" s="173"/>
    </row>
    <row r="74" spans="1:14" s="23" customFormat="1" ht="12.75">
      <c r="A74" s="227" t="s">
        <v>94</v>
      </c>
      <c r="B74" s="106">
        <v>3</v>
      </c>
      <c r="C74" s="106" t="s">
        <v>318</v>
      </c>
      <c r="D74" s="107" t="s">
        <v>232</v>
      </c>
      <c r="E74" s="108"/>
      <c r="F74" s="108"/>
      <c r="G74" s="108"/>
      <c r="H74" s="103">
        <v>0</v>
      </c>
      <c r="I74" s="108">
        <v>2</v>
      </c>
      <c r="J74" s="108">
        <f t="shared" si="9"/>
        <v>2</v>
      </c>
      <c r="K74" s="108">
        <v>0</v>
      </c>
      <c r="L74" s="108" t="s">
        <v>181</v>
      </c>
      <c r="M74" s="211"/>
      <c r="N74" s="173"/>
    </row>
    <row r="75" spans="1:14" s="23" customFormat="1" ht="12.75">
      <c r="A75" s="227" t="s">
        <v>94</v>
      </c>
      <c r="B75" s="106">
        <v>3</v>
      </c>
      <c r="C75" s="106" t="s">
        <v>319</v>
      </c>
      <c r="D75" s="107" t="s">
        <v>112</v>
      </c>
      <c r="E75" s="108"/>
      <c r="F75" s="108"/>
      <c r="G75" s="108"/>
      <c r="H75" s="103">
        <v>0</v>
      </c>
      <c r="I75" s="108">
        <v>2</v>
      </c>
      <c r="J75" s="108">
        <f t="shared" si="9"/>
        <v>2</v>
      </c>
      <c r="K75" s="108">
        <v>0</v>
      </c>
      <c r="L75" s="108" t="s">
        <v>181</v>
      </c>
      <c r="M75" s="211"/>
      <c r="N75" s="173"/>
    </row>
    <row r="76" spans="1:14" s="23" customFormat="1" ht="12.75">
      <c r="A76" s="227" t="s">
        <v>94</v>
      </c>
      <c r="B76" s="106">
        <v>3</v>
      </c>
      <c r="C76" s="106" t="s">
        <v>320</v>
      </c>
      <c r="D76" s="107" t="s">
        <v>113</v>
      </c>
      <c r="E76" s="108"/>
      <c r="F76" s="108"/>
      <c r="G76" s="108"/>
      <c r="H76" s="103">
        <v>0</v>
      </c>
      <c r="I76" s="108">
        <v>2</v>
      </c>
      <c r="J76" s="108">
        <f t="shared" si="9"/>
        <v>2</v>
      </c>
      <c r="K76" s="108">
        <v>0</v>
      </c>
      <c r="L76" s="108" t="s">
        <v>181</v>
      </c>
      <c r="M76" s="211"/>
      <c r="N76" s="173"/>
    </row>
    <row r="77" spans="1:14" s="23" customFormat="1" ht="12.75">
      <c r="A77" s="227" t="s">
        <v>94</v>
      </c>
      <c r="B77" s="106">
        <v>4</v>
      </c>
      <c r="C77" s="106" t="s">
        <v>321</v>
      </c>
      <c r="D77" s="107" t="s">
        <v>229</v>
      </c>
      <c r="E77" s="108"/>
      <c r="F77" s="108"/>
      <c r="G77" s="108"/>
      <c r="H77" s="103">
        <v>0</v>
      </c>
      <c r="I77" s="108">
        <v>2</v>
      </c>
      <c r="J77" s="108">
        <f t="shared" si="9"/>
        <v>2</v>
      </c>
      <c r="K77" s="108">
        <v>0</v>
      </c>
      <c r="L77" s="108" t="s">
        <v>181</v>
      </c>
      <c r="M77" s="211"/>
      <c r="N77" s="173"/>
    </row>
    <row r="78" spans="1:14" s="23" customFormat="1" ht="12.75">
      <c r="A78" s="227" t="s">
        <v>94</v>
      </c>
      <c r="B78" s="106">
        <v>4</v>
      </c>
      <c r="C78" s="106" t="s">
        <v>322</v>
      </c>
      <c r="D78" s="107" t="s">
        <v>230</v>
      </c>
      <c r="E78" s="108"/>
      <c r="F78" s="108"/>
      <c r="G78" s="108"/>
      <c r="H78" s="103">
        <v>0</v>
      </c>
      <c r="I78" s="108">
        <v>2</v>
      </c>
      <c r="J78" s="108">
        <f t="shared" si="9"/>
        <v>2</v>
      </c>
      <c r="K78" s="108">
        <v>0</v>
      </c>
      <c r="L78" s="108" t="s">
        <v>181</v>
      </c>
      <c r="M78" s="211"/>
      <c r="N78" s="173"/>
    </row>
    <row r="79" spans="1:14" s="23" customFormat="1" ht="12.75">
      <c r="A79" s="227" t="s">
        <v>94</v>
      </c>
      <c r="B79" s="106">
        <v>4</v>
      </c>
      <c r="C79" s="106" t="s">
        <v>323</v>
      </c>
      <c r="D79" s="107" t="s">
        <v>231</v>
      </c>
      <c r="E79" s="108"/>
      <c r="F79" s="108"/>
      <c r="G79" s="108"/>
      <c r="H79" s="103">
        <v>0</v>
      </c>
      <c r="I79" s="108">
        <v>2</v>
      </c>
      <c r="J79" s="108">
        <f t="shared" si="9"/>
        <v>2</v>
      </c>
      <c r="K79" s="108">
        <v>0</v>
      </c>
      <c r="L79" s="108" t="s">
        <v>181</v>
      </c>
      <c r="M79" s="211"/>
      <c r="N79" s="173"/>
    </row>
    <row r="80" spans="1:14" s="23" customFormat="1" ht="25.5">
      <c r="A80" s="227" t="s">
        <v>94</v>
      </c>
      <c r="B80" s="106">
        <v>4</v>
      </c>
      <c r="C80" s="106" t="s">
        <v>324</v>
      </c>
      <c r="D80" s="107" t="s">
        <v>202</v>
      </c>
      <c r="E80" s="108"/>
      <c r="F80" s="108"/>
      <c r="G80" s="108"/>
      <c r="H80" s="103">
        <v>0</v>
      </c>
      <c r="I80" s="108">
        <v>50</v>
      </c>
      <c r="J80" s="108">
        <f t="shared" si="9"/>
        <v>50</v>
      </c>
      <c r="K80" s="108">
        <v>0</v>
      </c>
      <c r="L80" s="108" t="s">
        <v>20</v>
      </c>
      <c r="M80" s="211"/>
      <c r="N80" s="172" t="s">
        <v>185</v>
      </c>
    </row>
    <row r="81" spans="1:14" s="23" customFormat="1" ht="12.75">
      <c r="A81" s="227" t="s">
        <v>95</v>
      </c>
      <c r="B81" s="106">
        <v>5</v>
      </c>
      <c r="C81" s="106" t="s">
        <v>325</v>
      </c>
      <c r="D81" s="107" t="s">
        <v>186</v>
      </c>
      <c r="E81" s="108"/>
      <c r="F81" s="108"/>
      <c r="G81" s="108"/>
      <c r="H81" s="103">
        <v>0</v>
      </c>
      <c r="I81" s="108">
        <v>50</v>
      </c>
      <c r="J81" s="108">
        <f t="shared" si="9"/>
        <v>50</v>
      </c>
      <c r="K81" s="108">
        <v>4</v>
      </c>
      <c r="L81" s="108" t="s">
        <v>20</v>
      </c>
      <c r="M81" s="211"/>
      <c r="N81" s="173" t="s">
        <v>233</v>
      </c>
    </row>
    <row r="82" spans="1:14" s="23" customFormat="1" ht="12.75">
      <c r="A82" s="227" t="s">
        <v>95</v>
      </c>
      <c r="B82" s="106">
        <v>6</v>
      </c>
      <c r="C82" s="106" t="s">
        <v>326</v>
      </c>
      <c r="D82" s="107" t="s">
        <v>187</v>
      </c>
      <c r="E82" s="108"/>
      <c r="F82" s="108"/>
      <c r="G82" s="108"/>
      <c r="H82" s="103">
        <v>0</v>
      </c>
      <c r="I82" s="108">
        <v>40</v>
      </c>
      <c r="J82" s="108">
        <f t="shared" si="9"/>
        <v>40</v>
      </c>
      <c r="K82" s="108">
        <v>4</v>
      </c>
      <c r="L82" s="108" t="s">
        <v>20</v>
      </c>
      <c r="M82" s="211"/>
      <c r="N82" s="173" t="s">
        <v>234</v>
      </c>
    </row>
    <row r="83" spans="1:14" s="23" customFormat="1" ht="12.75">
      <c r="A83" s="227" t="s">
        <v>96</v>
      </c>
      <c r="B83" s="106">
        <v>7</v>
      </c>
      <c r="C83" s="106" t="s">
        <v>327</v>
      </c>
      <c r="D83" s="107" t="s">
        <v>103</v>
      </c>
      <c r="E83" s="108"/>
      <c r="F83" s="108"/>
      <c r="G83" s="108"/>
      <c r="H83" s="103">
        <v>0</v>
      </c>
      <c r="I83" s="108">
        <v>40</v>
      </c>
      <c r="J83" s="108">
        <f t="shared" si="9"/>
        <v>40</v>
      </c>
      <c r="K83" s="108">
        <v>4</v>
      </c>
      <c r="L83" s="108" t="s">
        <v>20</v>
      </c>
      <c r="M83" s="211"/>
      <c r="N83" s="173" t="s">
        <v>424</v>
      </c>
    </row>
    <row r="84" spans="1:14" s="23" customFormat="1" ht="12.75">
      <c r="A84" s="227" t="s">
        <v>94</v>
      </c>
      <c r="B84" s="106">
        <v>4</v>
      </c>
      <c r="C84" s="106" t="s">
        <v>328</v>
      </c>
      <c r="D84" s="112" t="s">
        <v>416</v>
      </c>
      <c r="E84" s="107"/>
      <c r="F84" s="107"/>
      <c r="G84" s="114"/>
      <c r="H84" s="103">
        <v>0</v>
      </c>
      <c r="I84" s="108">
        <v>3</v>
      </c>
      <c r="J84" s="108">
        <f t="shared" si="9"/>
        <v>3</v>
      </c>
      <c r="K84" s="108">
        <v>4</v>
      </c>
      <c r="L84" s="115" t="s">
        <v>181</v>
      </c>
      <c r="M84" s="211"/>
      <c r="N84" s="173"/>
    </row>
    <row r="85" spans="1:14" s="23" customFormat="1" ht="12.75">
      <c r="A85" s="227" t="s">
        <v>95</v>
      </c>
      <c r="B85" s="106">
        <v>5</v>
      </c>
      <c r="C85" s="106" t="s">
        <v>329</v>
      </c>
      <c r="D85" s="112" t="s">
        <v>417</v>
      </c>
      <c r="E85" s="107"/>
      <c r="F85" s="107"/>
      <c r="G85" s="114"/>
      <c r="H85" s="103">
        <v>0</v>
      </c>
      <c r="I85" s="108">
        <v>3</v>
      </c>
      <c r="J85" s="108">
        <f t="shared" si="9"/>
        <v>3</v>
      </c>
      <c r="K85" s="108">
        <v>0</v>
      </c>
      <c r="L85" s="115" t="s">
        <v>181</v>
      </c>
      <c r="M85" s="211"/>
      <c r="N85" s="173" t="s">
        <v>53</v>
      </c>
    </row>
    <row r="86" spans="1:14" s="23" customFormat="1" ht="12.75">
      <c r="A86" s="227" t="s">
        <v>95</v>
      </c>
      <c r="B86" s="106">
        <v>6</v>
      </c>
      <c r="C86" s="106" t="s">
        <v>330</v>
      </c>
      <c r="D86" s="112" t="s">
        <v>418</v>
      </c>
      <c r="E86" s="107"/>
      <c r="F86" s="107"/>
      <c r="G86" s="114"/>
      <c r="H86" s="103">
        <v>0</v>
      </c>
      <c r="I86" s="108">
        <v>3</v>
      </c>
      <c r="J86" s="108">
        <f t="shared" si="9"/>
        <v>3</v>
      </c>
      <c r="K86" s="108">
        <v>0</v>
      </c>
      <c r="L86" s="115" t="s">
        <v>181</v>
      </c>
      <c r="M86" s="211"/>
      <c r="N86" s="173" t="s">
        <v>54</v>
      </c>
    </row>
    <row r="87" spans="1:14" s="23" customFormat="1" ht="12.75">
      <c r="A87" s="227" t="s">
        <v>96</v>
      </c>
      <c r="B87" s="106">
        <v>7</v>
      </c>
      <c r="C87" s="106" t="s">
        <v>338</v>
      </c>
      <c r="D87" s="107" t="s">
        <v>448</v>
      </c>
      <c r="E87" s="107"/>
      <c r="F87" s="107"/>
      <c r="G87" s="107"/>
      <c r="H87" s="103">
        <v>0</v>
      </c>
      <c r="I87" s="117">
        <v>20</v>
      </c>
      <c r="J87" s="117">
        <f t="shared" si="9"/>
        <v>20</v>
      </c>
      <c r="K87" s="117">
        <v>2</v>
      </c>
      <c r="L87" s="117" t="s">
        <v>20</v>
      </c>
      <c r="M87" s="211"/>
      <c r="N87" s="173"/>
    </row>
    <row r="88" spans="1:14" s="23" customFormat="1" ht="12.75">
      <c r="A88" s="227" t="s">
        <v>96</v>
      </c>
      <c r="B88" s="106">
        <v>8</v>
      </c>
      <c r="C88" s="106" t="s">
        <v>339</v>
      </c>
      <c r="D88" s="107" t="s">
        <v>449</v>
      </c>
      <c r="E88" s="107"/>
      <c r="F88" s="107"/>
      <c r="G88" s="107"/>
      <c r="H88" s="103">
        <v>0</v>
      </c>
      <c r="I88" s="117">
        <v>20</v>
      </c>
      <c r="J88" s="117">
        <f t="shared" si="9"/>
        <v>20</v>
      </c>
      <c r="K88" s="117">
        <v>2</v>
      </c>
      <c r="L88" s="117" t="s">
        <v>20</v>
      </c>
      <c r="M88" s="211"/>
      <c r="N88" s="173" t="s">
        <v>102</v>
      </c>
    </row>
    <row r="89" spans="1:14" s="23" customFormat="1" ht="12.75">
      <c r="A89" s="228" t="s">
        <v>96</v>
      </c>
      <c r="B89" s="118">
        <v>8</v>
      </c>
      <c r="C89" s="118" t="s">
        <v>340</v>
      </c>
      <c r="D89" s="119" t="s">
        <v>114</v>
      </c>
      <c r="E89" s="120"/>
      <c r="F89" s="120"/>
      <c r="G89" s="120"/>
      <c r="H89" s="103">
        <v>0</v>
      </c>
      <c r="I89" s="121">
        <v>3</v>
      </c>
      <c r="J89" s="121">
        <f t="shared" si="9"/>
        <v>3</v>
      </c>
      <c r="K89" s="121">
        <v>5</v>
      </c>
      <c r="L89" s="121" t="s">
        <v>93</v>
      </c>
      <c r="M89" s="211"/>
      <c r="N89" s="173"/>
    </row>
    <row r="90" spans="1:14" s="23" customFormat="1" ht="12.75">
      <c r="A90" s="181"/>
      <c r="B90" s="39"/>
      <c r="C90" s="39"/>
      <c r="D90" s="42" t="s">
        <v>250</v>
      </c>
      <c r="E90" s="47"/>
      <c r="F90" s="47"/>
      <c r="G90" s="47"/>
      <c r="H90" s="47"/>
      <c r="I90" s="47"/>
      <c r="J90" s="47"/>
      <c r="K90" s="47">
        <v>41</v>
      </c>
      <c r="L90" s="47"/>
      <c r="M90" s="65"/>
      <c r="N90" s="203"/>
    </row>
    <row r="91" spans="1:14" s="23" customFormat="1" ht="12.75">
      <c r="A91" s="182" t="s">
        <v>92</v>
      </c>
      <c r="B91" s="52">
        <v>1</v>
      </c>
      <c r="C91" s="56" t="s">
        <v>393</v>
      </c>
      <c r="D91" s="220" t="s">
        <v>48</v>
      </c>
      <c r="E91" s="59">
        <v>0</v>
      </c>
      <c r="F91" s="59">
        <v>3</v>
      </c>
      <c r="G91" s="59">
        <v>15</v>
      </c>
      <c r="H91" s="59">
        <v>0</v>
      </c>
      <c r="I91" s="59">
        <v>45</v>
      </c>
      <c r="J91" s="59">
        <v>45</v>
      </c>
      <c r="K91" s="59">
        <v>4</v>
      </c>
      <c r="L91" s="59" t="s">
        <v>20</v>
      </c>
      <c r="M91" s="212"/>
      <c r="N91" s="170"/>
    </row>
    <row r="92" spans="1:14" s="23" customFormat="1" ht="12.75">
      <c r="A92" s="178" t="s">
        <v>92</v>
      </c>
      <c r="B92" s="24">
        <v>2</v>
      </c>
      <c r="C92" s="38" t="s">
        <v>394</v>
      </c>
      <c r="D92" s="9" t="s">
        <v>99</v>
      </c>
      <c r="E92" s="46">
        <v>0</v>
      </c>
      <c r="F92" s="46">
        <v>3</v>
      </c>
      <c r="G92" s="46">
        <v>15</v>
      </c>
      <c r="H92" s="46">
        <v>0</v>
      </c>
      <c r="I92" s="46">
        <v>45</v>
      </c>
      <c r="J92" s="46">
        <v>45</v>
      </c>
      <c r="K92" s="46">
        <v>4</v>
      </c>
      <c r="L92" s="46" t="s">
        <v>20</v>
      </c>
      <c r="M92" s="212"/>
      <c r="N92" s="170"/>
    </row>
    <row r="93" spans="1:14" s="23" customFormat="1" ht="12.75">
      <c r="A93" s="178" t="s">
        <v>94</v>
      </c>
      <c r="B93" s="24">
        <v>3</v>
      </c>
      <c r="C93" s="38" t="s">
        <v>395</v>
      </c>
      <c r="D93" s="9" t="s">
        <v>101</v>
      </c>
      <c r="E93" s="46">
        <v>0</v>
      </c>
      <c r="F93" s="46">
        <v>3</v>
      </c>
      <c r="G93" s="46">
        <v>15</v>
      </c>
      <c r="H93" s="46">
        <v>0</v>
      </c>
      <c r="I93" s="46">
        <v>45</v>
      </c>
      <c r="J93" s="46">
        <v>45</v>
      </c>
      <c r="K93" s="46">
        <v>4</v>
      </c>
      <c r="L93" s="46" t="s">
        <v>20</v>
      </c>
      <c r="M93" s="212"/>
      <c r="N93" s="170"/>
    </row>
    <row r="94" spans="1:14" s="23" customFormat="1" ht="12.75">
      <c r="A94" s="178" t="s">
        <v>94</v>
      </c>
      <c r="B94" s="24">
        <v>4</v>
      </c>
      <c r="C94" s="38" t="s">
        <v>396</v>
      </c>
      <c r="D94" s="9" t="s">
        <v>100</v>
      </c>
      <c r="E94" s="46">
        <v>0</v>
      </c>
      <c r="F94" s="46">
        <v>3</v>
      </c>
      <c r="G94" s="46">
        <v>15</v>
      </c>
      <c r="H94" s="46">
        <v>0</v>
      </c>
      <c r="I94" s="46">
        <v>45</v>
      </c>
      <c r="J94" s="46">
        <v>45</v>
      </c>
      <c r="K94" s="46">
        <v>4</v>
      </c>
      <c r="L94" s="46" t="s">
        <v>20</v>
      </c>
      <c r="M94" s="212"/>
      <c r="N94" s="170"/>
    </row>
    <row r="95" spans="1:14" s="23" customFormat="1" ht="12.75">
      <c r="A95" s="178" t="s">
        <v>92</v>
      </c>
      <c r="B95" s="24">
        <v>1</v>
      </c>
      <c r="C95" s="38" t="s">
        <v>397</v>
      </c>
      <c r="D95" s="9" t="s">
        <v>118</v>
      </c>
      <c r="E95" s="21">
        <v>0</v>
      </c>
      <c r="F95" s="21">
        <v>2</v>
      </c>
      <c r="G95" s="21">
        <v>15</v>
      </c>
      <c r="H95" s="21">
        <v>0</v>
      </c>
      <c r="I95" s="21">
        <v>30</v>
      </c>
      <c r="J95" s="21">
        <v>30</v>
      </c>
      <c r="K95" s="49">
        <v>2</v>
      </c>
      <c r="L95" s="49" t="s">
        <v>20</v>
      </c>
      <c r="M95" s="212"/>
      <c r="N95" s="170"/>
    </row>
    <row r="96" spans="1:14" s="23" customFormat="1" ht="12.75">
      <c r="A96" s="178" t="s">
        <v>92</v>
      </c>
      <c r="B96" s="24">
        <v>2</v>
      </c>
      <c r="C96" s="38" t="s">
        <v>398</v>
      </c>
      <c r="D96" s="9" t="s">
        <v>119</v>
      </c>
      <c r="E96" s="21">
        <v>0</v>
      </c>
      <c r="F96" s="21">
        <v>2</v>
      </c>
      <c r="G96" s="21">
        <v>15</v>
      </c>
      <c r="H96" s="21">
        <v>0</v>
      </c>
      <c r="I96" s="21">
        <v>30</v>
      </c>
      <c r="J96" s="21">
        <v>30</v>
      </c>
      <c r="K96" s="49">
        <v>2</v>
      </c>
      <c r="L96" s="49" t="s">
        <v>20</v>
      </c>
      <c r="M96" s="212"/>
      <c r="N96" s="170"/>
    </row>
    <row r="97" spans="1:14" s="23" customFormat="1" ht="12.75">
      <c r="A97" s="178" t="s">
        <v>94</v>
      </c>
      <c r="B97" s="45">
        <v>3</v>
      </c>
      <c r="C97" s="38" t="s">
        <v>399</v>
      </c>
      <c r="D97" s="44" t="s">
        <v>219</v>
      </c>
      <c r="E97" s="46">
        <v>0</v>
      </c>
      <c r="F97" s="46">
        <v>4</v>
      </c>
      <c r="G97" s="46">
        <v>15</v>
      </c>
      <c r="H97" s="46">
        <v>0</v>
      </c>
      <c r="I97" s="46">
        <v>60</v>
      </c>
      <c r="J97" s="46">
        <v>60</v>
      </c>
      <c r="K97" s="46">
        <v>4</v>
      </c>
      <c r="L97" s="49" t="s">
        <v>20</v>
      </c>
      <c r="M97" s="212"/>
      <c r="N97" s="170"/>
    </row>
    <row r="98" spans="1:14" s="23" customFormat="1" ht="12.75">
      <c r="A98" s="178" t="s">
        <v>92</v>
      </c>
      <c r="B98" s="24">
        <v>1</v>
      </c>
      <c r="C98" s="38" t="s">
        <v>400</v>
      </c>
      <c r="D98" s="9" t="s">
        <v>77</v>
      </c>
      <c r="E98" s="46">
        <v>3</v>
      </c>
      <c r="F98" s="46">
        <v>0</v>
      </c>
      <c r="G98" s="46">
        <v>15</v>
      </c>
      <c r="H98" s="46">
        <v>45</v>
      </c>
      <c r="I98" s="46">
        <v>0</v>
      </c>
      <c r="J98" s="46">
        <v>45</v>
      </c>
      <c r="K98" s="46">
        <v>3</v>
      </c>
      <c r="L98" s="46" t="s">
        <v>93</v>
      </c>
      <c r="M98" s="212"/>
      <c r="N98" s="170"/>
    </row>
    <row r="99" spans="1:14" s="23" customFormat="1" ht="12.75">
      <c r="A99" s="178" t="s">
        <v>95</v>
      </c>
      <c r="B99" s="24">
        <v>6</v>
      </c>
      <c r="C99" s="38" t="s">
        <v>401</v>
      </c>
      <c r="D99" s="9" t="s">
        <v>56</v>
      </c>
      <c r="E99" s="46">
        <v>0</v>
      </c>
      <c r="F99" s="46">
        <v>4</v>
      </c>
      <c r="G99" s="46">
        <v>15</v>
      </c>
      <c r="H99" s="46">
        <v>0</v>
      </c>
      <c r="I99" s="46">
        <v>60</v>
      </c>
      <c r="J99" s="46">
        <v>60</v>
      </c>
      <c r="K99" s="46">
        <v>4</v>
      </c>
      <c r="L99" s="46" t="s">
        <v>20</v>
      </c>
      <c r="M99" s="212"/>
      <c r="N99" s="170"/>
    </row>
    <row r="100" spans="1:14" s="23" customFormat="1" ht="12.75">
      <c r="A100" s="178" t="s">
        <v>96</v>
      </c>
      <c r="B100" s="24">
        <v>7</v>
      </c>
      <c r="C100" s="38" t="s">
        <v>402</v>
      </c>
      <c r="D100" s="9" t="s">
        <v>57</v>
      </c>
      <c r="E100" s="21">
        <v>0</v>
      </c>
      <c r="F100" s="21">
        <v>2</v>
      </c>
      <c r="G100" s="21">
        <v>15</v>
      </c>
      <c r="H100" s="21">
        <v>0</v>
      </c>
      <c r="I100" s="21">
        <v>30</v>
      </c>
      <c r="J100" s="21">
        <v>30</v>
      </c>
      <c r="K100" s="46">
        <v>2</v>
      </c>
      <c r="L100" s="49" t="s">
        <v>20</v>
      </c>
      <c r="M100" s="212"/>
      <c r="N100" s="170"/>
    </row>
    <row r="101" spans="1:14" s="23" customFormat="1" ht="12.75">
      <c r="A101" s="178" t="s">
        <v>94</v>
      </c>
      <c r="B101" s="24">
        <v>4</v>
      </c>
      <c r="C101" s="38" t="s">
        <v>403</v>
      </c>
      <c r="D101" s="9" t="s">
        <v>14</v>
      </c>
      <c r="E101" s="46">
        <v>3</v>
      </c>
      <c r="F101" s="46">
        <v>0</v>
      </c>
      <c r="G101" s="46">
        <v>15</v>
      </c>
      <c r="H101" s="46">
        <v>45</v>
      </c>
      <c r="I101" s="46">
        <v>0</v>
      </c>
      <c r="J101" s="46">
        <v>45</v>
      </c>
      <c r="K101" s="46">
        <v>3</v>
      </c>
      <c r="L101" s="46" t="s">
        <v>93</v>
      </c>
      <c r="M101" s="212"/>
      <c r="N101" s="170"/>
    </row>
    <row r="102" spans="1:14" s="23" customFormat="1" ht="12.75">
      <c r="A102" s="180" t="s">
        <v>95</v>
      </c>
      <c r="B102" s="50">
        <v>7</v>
      </c>
      <c r="C102" s="58" t="s">
        <v>404</v>
      </c>
      <c r="D102" s="221" t="s">
        <v>83</v>
      </c>
      <c r="E102" s="25" t="s">
        <v>68</v>
      </c>
      <c r="F102" s="25" t="s">
        <v>68</v>
      </c>
      <c r="G102" s="25" t="s">
        <v>68</v>
      </c>
      <c r="H102" s="25" t="s">
        <v>68</v>
      </c>
      <c r="I102" s="25" t="s">
        <v>68</v>
      </c>
      <c r="J102" s="25" t="s">
        <v>68</v>
      </c>
      <c r="K102" s="66">
        <v>0</v>
      </c>
      <c r="L102" s="66" t="s">
        <v>97</v>
      </c>
      <c r="M102" s="212"/>
      <c r="N102" s="170"/>
    </row>
    <row r="103" spans="1:14" s="23" customFormat="1" ht="12.75">
      <c r="A103" s="181"/>
      <c r="B103" s="39"/>
      <c r="C103" s="39"/>
      <c r="D103" s="42" t="s">
        <v>98</v>
      </c>
      <c r="E103" s="47">
        <f>SUM(E91:E102)</f>
        <v>6</v>
      </c>
      <c r="F103" s="47">
        <f>SUM(F91:F102)</f>
        <v>26</v>
      </c>
      <c r="G103" s="47" t="s">
        <v>68</v>
      </c>
      <c r="H103" s="47">
        <v>90</v>
      </c>
      <c r="I103" s="47">
        <v>390</v>
      </c>
      <c r="J103" s="47">
        <v>480</v>
      </c>
      <c r="K103" s="99">
        <v>36</v>
      </c>
      <c r="L103" s="47"/>
      <c r="M103" s="65"/>
      <c r="N103" s="203"/>
    </row>
    <row r="104" spans="1:14" s="23" customFormat="1" ht="13.5" thickBot="1">
      <c r="A104" s="277"/>
      <c r="B104" s="278"/>
      <c r="C104" s="190"/>
      <c r="D104" s="224" t="s">
        <v>214</v>
      </c>
      <c r="E104" s="193" t="s">
        <v>68</v>
      </c>
      <c r="F104" s="193" t="s">
        <v>68</v>
      </c>
      <c r="G104" s="193" t="s">
        <v>68</v>
      </c>
      <c r="H104" s="192">
        <f>H64</f>
        <v>870</v>
      </c>
      <c r="I104" s="192">
        <f>I64+120</f>
        <v>1290</v>
      </c>
      <c r="J104" s="192">
        <f>SUM(H104:I104)</f>
        <v>2160</v>
      </c>
      <c r="K104" s="192">
        <f>K64+K65+K66+K90+K103</f>
        <v>240</v>
      </c>
      <c r="L104" s="194"/>
      <c r="M104" s="195"/>
      <c r="N104" s="204"/>
    </row>
  </sheetData>
  <sheetProtection/>
  <mergeCells count="2">
    <mergeCell ref="A104:B104"/>
    <mergeCell ref="A1:N1"/>
  </mergeCells>
  <printOptions horizontalCentered="1" verticalCentered="1"/>
  <pageMargins left="0.2362204724409449" right="0.2362204724409449" top="0.7480314960629921" bottom="0.7480314960629921" header="0.31496062992125984" footer="0.31496062992125984"/>
  <pageSetup horizontalDpi="300" verticalDpi="300" orientation="landscape" paperSize="9" scale="68" r:id="rId2"/>
  <rowBreaks count="2" manualBreakCount="2">
    <brk id="38" max="255" man="1"/>
    <brk id="90"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M89"/>
  <sheetViews>
    <sheetView zoomScaleSheetLayoutView="205" zoomScalePageLayoutView="0" workbookViewId="0" topLeftCell="A1">
      <selection activeCell="A1" sqref="A1:L1"/>
    </sheetView>
  </sheetViews>
  <sheetFormatPr defaultColWidth="9.00390625" defaultRowHeight="12.75"/>
  <cols>
    <col min="1" max="1" width="13.00390625" style="0" bestFit="1" customWidth="1"/>
    <col min="2" max="2" width="40.25390625" style="0" bestFit="1" customWidth="1"/>
    <col min="3" max="3" width="3.875" style="0" customWidth="1"/>
    <col min="4" max="4" width="2.75390625" style="0" customWidth="1"/>
    <col min="5" max="5" width="2.75390625" style="0" bestFit="1" customWidth="1"/>
    <col min="6" max="6" width="4.00390625" style="0" bestFit="1" customWidth="1"/>
    <col min="7" max="7" width="4.25390625" style="0" customWidth="1"/>
    <col min="8" max="8" width="4.125" style="0" customWidth="1"/>
    <col min="9" max="9" width="3.00390625" style="0" bestFit="1" customWidth="1"/>
    <col min="10" max="10" width="4.75390625" style="0" customWidth="1"/>
    <col min="11" max="11" width="3.625" style="0" bestFit="1" customWidth="1"/>
    <col min="12" max="12" width="6.875" style="67" bestFit="1" customWidth="1"/>
  </cols>
  <sheetData>
    <row r="1" spans="1:12" ht="63.75" customHeight="1">
      <c r="A1" s="304" t="s">
        <v>444</v>
      </c>
      <c r="B1" s="305"/>
      <c r="C1" s="305"/>
      <c r="D1" s="305"/>
      <c r="E1" s="305"/>
      <c r="F1" s="305"/>
      <c r="G1" s="305"/>
      <c r="H1" s="305"/>
      <c r="I1" s="305"/>
      <c r="J1" s="305"/>
      <c r="K1" s="305"/>
      <c r="L1" s="305"/>
    </row>
    <row r="2" spans="1:12" ht="60">
      <c r="A2" s="73" t="s">
        <v>115</v>
      </c>
      <c r="B2" s="74" t="s">
        <v>59</v>
      </c>
      <c r="C2" s="75" t="s">
        <v>73</v>
      </c>
      <c r="D2" s="75" t="s">
        <v>74</v>
      </c>
      <c r="E2" s="75" t="s">
        <v>87</v>
      </c>
      <c r="F2" s="75" t="s">
        <v>75</v>
      </c>
      <c r="G2" s="75" t="s">
        <v>76</v>
      </c>
      <c r="H2" s="75" t="s">
        <v>72</v>
      </c>
      <c r="I2" s="75" t="s">
        <v>46</v>
      </c>
      <c r="J2" s="76" t="s">
        <v>47</v>
      </c>
      <c r="K2" s="76" t="s">
        <v>430</v>
      </c>
      <c r="L2" s="76" t="s">
        <v>431</v>
      </c>
    </row>
    <row r="3" spans="1:12" ht="12.75">
      <c r="A3" s="306" t="s">
        <v>139</v>
      </c>
      <c r="B3" s="306"/>
      <c r="C3" s="306"/>
      <c r="D3" s="306"/>
      <c r="E3" s="306"/>
      <c r="F3" s="306"/>
      <c r="G3" s="306"/>
      <c r="H3" s="306"/>
      <c r="I3" s="306"/>
      <c r="J3" s="306"/>
      <c r="K3" s="306"/>
      <c r="L3" s="67" t="s">
        <v>436</v>
      </c>
    </row>
    <row r="4" spans="1:12" ht="12.75">
      <c r="A4" s="24" t="s">
        <v>341</v>
      </c>
      <c r="B4" s="69" t="s">
        <v>88</v>
      </c>
      <c r="C4" s="70">
        <v>3</v>
      </c>
      <c r="D4" s="70">
        <v>0</v>
      </c>
      <c r="E4" s="70">
        <v>15</v>
      </c>
      <c r="F4" s="70">
        <v>45</v>
      </c>
      <c r="G4" s="70">
        <v>0</v>
      </c>
      <c r="H4" s="70">
        <v>45</v>
      </c>
      <c r="I4" s="70">
        <v>3</v>
      </c>
      <c r="J4" s="70" t="s">
        <v>93</v>
      </c>
      <c r="K4" s="158" t="s">
        <v>432</v>
      </c>
      <c r="L4" s="67" t="s">
        <v>439</v>
      </c>
    </row>
    <row r="5" spans="1:11" ht="12.75">
      <c r="A5" s="24" t="s">
        <v>342</v>
      </c>
      <c r="B5" s="71" t="s">
        <v>19</v>
      </c>
      <c r="C5" s="70">
        <v>2</v>
      </c>
      <c r="D5" s="70">
        <v>2</v>
      </c>
      <c r="E5" s="70">
        <v>15</v>
      </c>
      <c r="F5" s="70">
        <v>30</v>
      </c>
      <c r="G5" s="70">
        <v>30</v>
      </c>
      <c r="H5" s="70">
        <v>60</v>
      </c>
      <c r="I5" s="70">
        <v>4</v>
      </c>
      <c r="J5" s="70" t="s">
        <v>20</v>
      </c>
      <c r="K5" s="158" t="s">
        <v>433</v>
      </c>
    </row>
    <row r="6" spans="1:11" ht="12.75">
      <c r="A6" s="24" t="s">
        <v>343</v>
      </c>
      <c r="B6" s="71" t="s">
        <v>106</v>
      </c>
      <c r="C6" s="70">
        <v>2</v>
      </c>
      <c r="D6" s="70">
        <v>2</v>
      </c>
      <c r="E6" s="70">
        <v>15</v>
      </c>
      <c r="F6" s="70">
        <v>30</v>
      </c>
      <c r="G6" s="70">
        <v>30</v>
      </c>
      <c r="H6" s="70">
        <v>60</v>
      </c>
      <c r="I6" s="70">
        <v>4</v>
      </c>
      <c r="J6" s="70" t="s">
        <v>93</v>
      </c>
      <c r="K6" s="158" t="s">
        <v>432</v>
      </c>
    </row>
    <row r="7" spans="1:11" ht="12.75">
      <c r="A7" s="24" t="s">
        <v>344</v>
      </c>
      <c r="B7" s="71" t="s">
        <v>141</v>
      </c>
      <c r="C7" s="70">
        <v>2</v>
      </c>
      <c r="D7" s="70">
        <v>2</v>
      </c>
      <c r="E7" s="70">
        <v>15</v>
      </c>
      <c r="F7" s="70">
        <v>30</v>
      </c>
      <c r="G7" s="70">
        <v>30</v>
      </c>
      <c r="H7" s="70">
        <v>60</v>
      </c>
      <c r="I7" s="70">
        <v>4</v>
      </c>
      <c r="J7" s="70" t="s">
        <v>20</v>
      </c>
      <c r="K7" s="158" t="s">
        <v>432</v>
      </c>
    </row>
    <row r="8" spans="1:11" ht="12.75">
      <c r="A8" s="24" t="s">
        <v>345</v>
      </c>
      <c r="B8" s="71" t="s">
        <v>142</v>
      </c>
      <c r="C8" s="70">
        <v>2</v>
      </c>
      <c r="D8" s="70">
        <v>2</v>
      </c>
      <c r="E8" s="70">
        <v>15</v>
      </c>
      <c r="F8" s="70">
        <v>30</v>
      </c>
      <c r="G8" s="70">
        <v>30</v>
      </c>
      <c r="H8" s="70">
        <v>60</v>
      </c>
      <c r="I8" s="70">
        <v>4</v>
      </c>
      <c r="J8" s="70" t="s">
        <v>93</v>
      </c>
      <c r="K8" s="158" t="s">
        <v>433</v>
      </c>
    </row>
    <row r="9" spans="1:11" ht="12.75">
      <c r="A9" s="24" t="s">
        <v>346</v>
      </c>
      <c r="B9" s="72" t="s">
        <v>140</v>
      </c>
      <c r="C9" s="70">
        <v>2</v>
      </c>
      <c r="D9" s="70">
        <v>2</v>
      </c>
      <c r="E9" s="70">
        <v>15</v>
      </c>
      <c r="F9" s="70">
        <v>30</v>
      </c>
      <c r="G9" s="70">
        <v>30</v>
      </c>
      <c r="H9" s="70">
        <v>60</v>
      </c>
      <c r="I9" s="70">
        <v>4</v>
      </c>
      <c r="J9" s="70" t="s">
        <v>93</v>
      </c>
      <c r="K9" s="158" t="s">
        <v>433</v>
      </c>
    </row>
    <row r="10" spans="1:11" ht="12.75">
      <c r="A10" s="24" t="s">
        <v>347</v>
      </c>
      <c r="B10" s="72" t="s">
        <v>173</v>
      </c>
      <c r="C10" s="78"/>
      <c r="D10" s="78"/>
      <c r="E10" s="78"/>
      <c r="F10" s="78"/>
      <c r="G10" s="78"/>
      <c r="H10" s="70"/>
      <c r="I10" s="70"/>
      <c r="J10" s="78"/>
      <c r="K10" s="158" t="s">
        <v>433</v>
      </c>
    </row>
    <row r="11" spans="1:12" s="86" customFormat="1" ht="12.75">
      <c r="A11" s="81"/>
      <c r="B11" s="82" t="s">
        <v>214</v>
      </c>
      <c r="C11" s="83">
        <v>13</v>
      </c>
      <c r="D11" s="83">
        <v>10</v>
      </c>
      <c r="E11" s="83"/>
      <c r="F11" s="84">
        <v>195</v>
      </c>
      <c r="G11" s="84">
        <v>150</v>
      </c>
      <c r="H11" s="83">
        <v>345</v>
      </c>
      <c r="I11" s="83">
        <v>23</v>
      </c>
      <c r="J11" s="84"/>
      <c r="L11" s="160"/>
    </row>
    <row r="12" spans="1:11" ht="12.75">
      <c r="A12" s="68"/>
      <c r="B12" s="68"/>
      <c r="C12" s="79"/>
      <c r="D12" s="79"/>
      <c r="E12" s="79"/>
      <c r="F12" s="79"/>
      <c r="G12" s="79"/>
      <c r="H12" s="79"/>
      <c r="I12" s="79"/>
      <c r="J12" s="79"/>
      <c r="K12" s="8"/>
    </row>
    <row r="13" spans="1:12" ht="12.75">
      <c r="A13" s="307" t="s">
        <v>143</v>
      </c>
      <c r="B13" s="308"/>
      <c r="C13" s="308"/>
      <c r="D13" s="308"/>
      <c r="E13" s="308"/>
      <c r="F13" s="308"/>
      <c r="G13" s="308"/>
      <c r="H13" s="308"/>
      <c r="I13" s="308"/>
      <c r="J13" s="308"/>
      <c r="K13" s="308"/>
      <c r="L13" s="67" t="s">
        <v>436</v>
      </c>
    </row>
    <row r="14" spans="1:12" ht="12.75">
      <c r="A14" s="24" t="s">
        <v>348</v>
      </c>
      <c r="B14" s="72" t="s">
        <v>149</v>
      </c>
      <c r="C14" s="70">
        <v>0</v>
      </c>
      <c r="D14" s="70">
        <v>1</v>
      </c>
      <c r="E14" s="70">
        <v>15</v>
      </c>
      <c r="F14" s="70">
        <v>0</v>
      </c>
      <c r="G14" s="70">
        <v>15</v>
      </c>
      <c r="H14" s="70">
        <v>15</v>
      </c>
      <c r="I14" s="70">
        <v>1</v>
      </c>
      <c r="J14" s="70" t="s">
        <v>20</v>
      </c>
      <c r="K14" s="158" t="s">
        <v>432</v>
      </c>
      <c r="L14" s="67" t="s">
        <v>439</v>
      </c>
    </row>
    <row r="15" spans="1:11" ht="12.75">
      <c r="A15" s="24" t="s">
        <v>349</v>
      </c>
      <c r="B15" s="72" t="s">
        <v>148</v>
      </c>
      <c r="C15" s="70">
        <v>0</v>
      </c>
      <c r="D15" s="70">
        <v>2</v>
      </c>
      <c r="E15" s="70">
        <v>15</v>
      </c>
      <c r="F15" s="70">
        <v>0</v>
      </c>
      <c r="G15" s="70">
        <v>30</v>
      </c>
      <c r="H15" s="70">
        <v>30</v>
      </c>
      <c r="I15" s="70">
        <v>2</v>
      </c>
      <c r="J15" s="70" t="s">
        <v>20</v>
      </c>
      <c r="K15" s="158" t="s">
        <v>432</v>
      </c>
    </row>
    <row r="16" spans="1:11" ht="12.75">
      <c r="A16" s="24" t="s">
        <v>350</v>
      </c>
      <c r="B16" s="72" t="s">
        <v>144</v>
      </c>
      <c r="C16" s="70">
        <v>2</v>
      </c>
      <c r="D16" s="70">
        <v>2</v>
      </c>
      <c r="E16" s="70">
        <v>15</v>
      </c>
      <c r="F16" s="70">
        <v>30</v>
      </c>
      <c r="G16" s="70">
        <v>30</v>
      </c>
      <c r="H16" s="70">
        <v>60</v>
      </c>
      <c r="I16" s="70">
        <v>4</v>
      </c>
      <c r="J16" s="70" t="s">
        <v>20</v>
      </c>
      <c r="K16" s="158" t="s">
        <v>432</v>
      </c>
    </row>
    <row r="17" spans="1:11" ht="12.75">
      <c r="A17" s="24" t="s">
        <v>351</v>
      </c>
      <c r="B17" s="72" t="s">
        <v>145</v>
      </c>
      <c r="C17" s="70">
        <v>2</v>
      </c>
      <c r="D17" s="70">
        <v>2</v>
      </c>
      <c r="E17" s="70">
        <v>15</v>
      </c>
      <c r="F17" s="70">
        <v>30</v>
      </c>
      <c r="G17" s="70">
        <v>30</v>
      </c>
      <c r="H17" s="70">
        <v>60</v>
      </c>
      <c r="I17" s="70">
        <v>4</v>
      </c>
      <c r="J17" s="70" t="s">
        <v>93</v>
      </c>
      <c r="K17" s="158" t="s">
        <v>433</v>
      </c>
    </row>
    <row r="18" spans="1:11" ht="12.75">
      <c r="A18" s="24" t="s">
        <v>352</v>
      </c>
      <c r="B18" s="72" t="s">
        <v>422</v>
      </c>
      <c r="C18" s="70">
        <v>2</v>
      </c>
      <c r="D18" s="70">
        <v>2</v>
      </c>
      <c r="E18" s="70">
        <v>15</v>
      </c>
      <c r="F18" s="70">
        <v>30</v>
      </c>
      <c r="G18" s="70">
        <v>30</v>
      </c>
      <c r="H18" s="70">
        <v>60</v>
      </c>
      <c r="I18" s="70">
        <v>4</v>
      </c>
      <c r="J18" s="70" t="s">
        <v>20</v>
      </c>
      <c r="K18" s="158" t="s">
        <v>432</v>
      </c>
    </row>
    <row r="19" spans="1:11" ht="12.75">
      <c r="A19" s="24" t="s">
        <v>353</v>
      </c>
      <c r="B19" s="72" t="s">
        <v>423</v>
      </c>
      <c r="C19" s="70">
        <v>2</v>
      </c>
      <c r="D19" s="70">
        <v>2</v>
      </c>
      <c r="E19" s="70">
        <v>15</v>
      </c>
      <c r="F19" s="70">
        <v>30</v>
      </c>
      <c r="G19" s="70">
        <v>30</v>
      </c>
      <c r="H19" s="70">
        <v>60</v>
      </c>
      <c r="I19" s="70">
        <v>4</v>
      </c>
      <c r="J19" s="70" t="s">
        <v>93</v>
      </c>
      <c r="K19" s="158" t="s">
        <v>433</v>
      </c>
    </row>
    <row r="20" spans="1:11" ht="12.75">
      <c r="A20" s="24" t="s">
        <v>354</v>
      </c>
      <c r="B20" s="72" t="s">
        <v>146</v>
      </c>
      <c r="C20" s="70">
        <v>1</v>
      </c>
      <c r="D20" s="70">
        <v>1</v>
      </c>
      <c r="E20" s="70">
        <v>15</v>
      </c>
      <c r="F20" s="70">
        <v>15</v>
      </c>
      <c r="G20" s="70">
        <v>15</v>
      </c>
      <c r="H20" s="70">
        <v>30</v>
      </c>
      <c r="I20" s="70">
        <v>2</v>
      </c>
      <c r="J20" s="70" t="s">
        <v>20</v>
      </c>
      <c r="K20" s="158" t="s">
        <v>432</v>
      </c>
    </row>
    <row r="21" spans="1:11" ht="12.75">
      <c r="A21" s="24" t="s">
        <v>355</v>
      </c>
      <c r="B21" s="72" t="s">
        <v>147</v>
      </c>
      <c r="C21" s="70">
        <v>1</v>
      </c>
      <c r="D21" s="70">
        <v>1</v>
      </c>
      <c r="E21" s="70">
        <v>15</v>
      </c>
      <c r="F21" s="70">
        <v>15</v>
      </c>
      <c r="G21" s="70">
        <v>15</v>
      </c>
      <c r="H21" s="70">
        <v>30</v>
      </c>
      <c r="I21" s="70">
        <v>2</v>
      </c>
      <c r="J21" s="70" t="s">
        <v>93</v>
      </c>
      <c r="K21" s="158" t="s">
        <v>433</v>
      </c>
    </row>
    <row r="22" spans="1:11" ht="12.75">
      <c r="A22" s="24" t="s">
        <v>356</v>
      </c>
      <c r="B22" s="72" t="s">
        <v>172</v>
      </c>
      <c r="C22" s="78"/>
      <c r="D22" s="78"/>
      <c r="E22" s="78"/>
      <c r="F22" s="78"/>
      <c r="G22" s="70"/>
      <c r="H22" s="78"/>
      <c r="I22" s="80"/>
      <c r="J22" s="78"/>
      <c r="K22" s="158" t="s">
        <v>433</v>
      </c>
    </row>
    <row r="23" spans="1:12" s="86" customFormat="1" ht="12.75">
      <c r="A23" s="81"/>
      <c r="B23" s="82" t="s">
        <v>214</v>
      </c>
      <c r="C23" s="83">
        <v>10</v>
      </c>
      <c r="D23" s="83">
        <v>13</v>
      </c>
      <c r="E23" s="84"/>
      <c r="F23" s="84">
        <v>150</v>
      </c>
      <c r="G23" s="83">
        <v>195</v>
      </c>
      <c r="H23" s="84">
        <v>345</v>
      </c>
      <c r="I23" s="85">
        <v>23</v>
      </c>
      <c r="J23" s="84"/>
      <c r="L23" s="160"/>
    </row>
    <row r="24" spans="1:11" ht="12.75">
      <c r="A24" s="68"/>
      <c r="B24" s="68"/>
      <c r="C24" s="79"/>
      <c r="D24" s="79"/>
      <c r="E24" s="79"/>
      <c r="F24" s="79"/>
      <c r="G24" s="79"/>
      <c r="H24" s="79"/>
      <c r="I24" s="79"/>
      <c r="J24" s="79"/>
      <c r="K24" s="8"/>
    </row>
    <row r="25" spans="1:12" ht="12.75">
      <c r="A25" s="302" t="s">
        <v>150</v>
      </c>
      <c r="B25" s="303"/>
      <c r="C25" s="303"/>
      <c r="D25" s="303"/>
      <c r="E25" s="303"/>
      <c r="F25" s="303"/>
      <c r="G25" s="303"/>
      <c r="H25" s="303"/>
      <c r="I25" s="303"/>
      <c r="J25" s="303"/>
      <c r="K25" s="303"/>
      <c r="L25" s="67" t="s">
        <v>434</v>
      </c>
    </row>
    <row r="26" spans="1:12" s="7" customFormat="1" ht="12.75">
      <c r="A26" s="24" t="s">
        <v>259</v>
      </c>
      <c r="B26" s="72" t="s">
        <v>12</v>
      </c>
      <c r="C26" s="70">
        <v>0</v>
      </c>
      <c r="D26" s="70">
        <v>2</v>
      </c>
      <c r="E26" s="70">
        <v>15</v>
      </c>
      <c r="F26" s="70">
        <v>0</v>
      </c>
      <c r="G26" s="70">
        <v>30</v>
      </c>
      <c r="H26" s="70">
        <v>30</v>
      </c>
      <c r="I26" s="70">
        <v>2</v>
      </c>
      <c r="J26" s="70" t="s">
        <v>93</v>
      </c>
      <c r="K26" s="158" t="s">
        <v>433</v>
      </c>
      <c r="L26" s="161" t="s">
        <v>437</v>
      </c>
    </row>
    <row r="27" spans="1:12" s="7" customFormat="1" ht="12.75">
      <c r="A27" s="24" t="s">
        <v>260</v>
      </c>
      <c r="B27" s="72" t="s">
        <v>151</v>
      </c>
      <c r="C27" s="70">
        <v>2</v>
      </c>
      <c r="D27" s="70">
        <v>3</v>
      </c>
      <c r="E27" s="70">
        <v>15</v>
      </c>
      <c r="F27" s="70">
        <v>30</v>
      </c>
      <c r="G27" s="70">
        <v>45</v>
      </c>
      <c r="H27" s="70">
        <v>75</v>
      </c>
      <c r="I27" s="70">
        <v>5</v>
      </c>
      <c r="J27" s="70" t="s">
        <v>20</v>
      </c>
      <c r="K27" s="158" t="s">
        <v>433</v>
      </c>
      <c r="L27" s="161"/>
    </row>
    <row r="28" spans="1:12" s="7" customFormat="1" ht="12.75">
      <c r="A28" s="24" t="s">
        <v>261</v>
      </c>
      <c r="B28" s="72" t="s">
        <v>152</v>
      </c>
      <c r="C28" s="70">
        <v>0</v>
      </c>
      <c r="D28" s="70">
        <v>3</v>
      </c>
      <c r="E28" s="70">
        <v>15</v>
      </c>
      <c r="F28" s="70">
        <v>0</v>
      </c>
      <c r="G28" s="70">
        <v>45</v>
      </c>
      <c r="H28" s="70">
        <v>45</v>
      </c>
      <c r="I28" s="70">
        <v>3</v>
      </c>
      <c r="J28" s="70" t="s">
        <v>20</v>
      </c>
      <c r="K28" s="158" t="s">
        <v>433</v>
      </c>
      <c r="L28" s="161"/>
    </row>
    <row r="29" spans="1:12" s="7" customFormat="1" ht="12.75">
      <c r="A29" s="24" t="s">
        <v>262</v>
      </c>
      <c r="B29" s="72" t="s">
        <v>153</v>
      </c>
      <c r="C29" s="70">
        <v>0</v>
      </c>
      <c r="D29" s="70">
        <v>4</v>
      </c>
      <c r="E29" s="70">
        <v>15</v>
      </c>
      <c r="F29" s="70">
        <v>0</v>
      </c>
      <c r="G29" s="70">
        <v>60</v>
      </c>
      <c r="H29" s="70">
        <v>60</v>
      </c>
      <c r="I29" s="70">
        <v>4</v>
      </c>
      <c r="J29" s="70" t="s">
        <v>20</v>
      </c>
      <c r="K29" s="158" t="s">
        <v>432</v>
      </c>
      <c r="L29" s="161"/>
    </row>
    <row r="30" spans="1:12" s="7" customFormat="1" ht="12.75">
      <c r="A30" s="24" t="s">
        <v>263</v>
      </c>
      <c r="B30" s="72" t="s">
        <v>244</v>
      </c>
      <c r="C30" s="70">
        <v>0</v>
      </c>
      <c r="D30" s="70">
        <v>3</v>
      </c>
      <c r="E30" s="70">
        <v>15</v>
      </c>
      <c r="F30" s="70">
        <v>0</v>
      </c>
      <c r="G30" s="70">
        <v>45</v>
      </c>
      <c r="H30" s="70">
        <v>45</v>
      </c>
      <c r="I30" s="70">
        <v>3</v>
      </c>
      <c r="J30" s="70" t="s">
        <v>93</v>
      </c>
      <c r="K30" s="158" t="s">
        <v>432</v>
      </c>
      <c r="L30" s="161"/>
    </row>
    <row r="31" spans="1:11" ht="12.75">
      <c r="A31" s="24" t="s">
        <v>357</v>
      </c>
      <c r="B31" s="72" t="s">
        <v>55</v>
      </c>
      <c r="C31" s="70">
        <v>0</v>
      </c>
      <c r="D31" s="70">
        <v>2</v>
      </c>
      <c r="E31" s="70">
        <v>15</v>
      </c>
      <c r="F31" s="70">
        <v>0</v>
      </c>
      <c r="G31" s="70">
        <v>30</v>
      </c>
      <c r="H31" s="70">
        <v>30</v>
      </c>
      <c r="I31" s="70">
        <v>2</v>
      </c>
      <c r="J31" s="70" t="s">
        <v>20</v>
      </c>
      <c r="K31" s="158" t="s">
        <v>432</v>
      </c>
    </row>
    <row r="32" spans="1:11" ht="25.5">
      <c r="A32" s="24" t="s">
        <v>358</v>
      </c>
      <c r="B32" s="72" t="s">
        <v>241</v>
      </c>
      <c r="C32" s="70">
        <v>2</v>
      </c>
      <c r="D32" s="70">
        <v>2</v>
      </c>
      <c r="E32" s="70">
        <v>15</v>
      </c>
      <c r="F32" s="70">
        <v>30</v>
      </c>
      <c r="G32" s="70">
        <v>30</v>
      </c>
      <c r="H32" s="70">
        <v>60</v>
      </c>
      <c r="I32" s="70">
        <v>4</v>
      </c>
      <c r="J32" s="70" t="s">
        <v>93</v>
      </c>
      <c r="K32" s="158" t="s">
        <v>432</v>
      </c>
    </row>
    <row r="33" spans="1:11" ht="12.75">
      <c r="A33" s="24" t="s">
        <v>359</v>
      </c>
      <c r="B33" s="72" t="s">
        <v>171</v>
      </c>
      <c r="C33" s="78"/>
      <c r="D33" s="78"/>
      <c r="E33" s="78"/>
      <c r="F33" s="78"/>
      <c r="G33" s="70"/>
      <c r="H33" s="78"/>
      <c r="I33" s="80"/>
      <c r="J33" s="78"/>
      <c r="K33" s="158" t="s">
        <v>432</v>
      </c>
    </row>
    <row r="34" spans="1:12" s="86" customFormat="1" ht="12.75">
      <c r="A34" s="81"/>
      <c r="B34" s="82" t="s">
        <v>214</v>
      </c>
      <c r="C34" s="83">
        <v>4</v>
      </c>
      <c r="D34" s="83">
        <v>19</v>
      </c>
      <c r="E34" s="84"/>
      <c r="F34" s="84">
        <v>60</v>
      </c>
      <c r="G34" s="83">
        <v>285</v>
      </c>
      <c r="H34" s="84">
        <v>345</v>
      </c>
      <c r="I34" s="85">
        <v>23</v>
      </c>
      <c r="J34" s="84"/>
      <c r="L34" s="160"/>
    </row>
    <row r="35" spans="1:11" ht="12.75">
      <c r="A35" s="68"/>
      <c r="B35" s="68"/>
      <c r="C35" s="79"/>
      <c r="D35" s="79"/>
      <c r="E35" s="79"/>
      <c r="F35" s="79"/>
      <c r="G35" s="79"/>
      <c r="H35" s="79"/>
      <c r="I35" s="79"/>
      <c r="J35" s="79"/>
      <c r="K35" s="8"/>
    </row>
    <row r="36" spans="1:12" ht="12.75">
      <c r="A36" s="302" t="s">
        <v>154</v>
      </c>
      <c r="B36" s="303"/>
      <c r="C36" s="303"/>
      <c r="D36" s="303"/>
      <c r="E36" s="303"/>
      <c r="F36" s="303"/>
      <c r="G36" s="303"/>
      <c r="H36" s="303"/>
      <c r="I36" s="303"/>
      <c r="J36" s="303"/>
      <c r="K36" s="303"/>
      <c r="L36" s="67" t="s">
        <v>434</v>
      </c>
    </row>
    <row r="37" spans="1:12" ht="12.75">
      <c r="A37" s="24" t="s">
        <v>360</v>
      </c>
      <c r="B37" s="72" t="s">
        <v>156</v>
      </c>
      <c r="C37" s="70">
        <v>0</v>
      </c>
      <c r="D37" s="70">
        <v>3</v>
      </c>
      <c r="E37" s="70">
        <v>15</v>
      </c>
      <c r="F37" s="70">
        <v>0</v>
      </c>
      <c r="G37" s="70">
        <v>45</v>
      </c>
      <c r="H37" s="70">
        <v>45</v>
      </c>
      <c r="I37" s="70">
        <v>3</v>
      </c>
      <c r="J37" s="77" t="s">
        <v>20</v>
      </c>
      <c r="K37" s="158" t="s">
        <v>432</v>
      </c>
      <c r="L37" s="67" t="s">
        <v>437</v>
      </c>
    </row>
    <row r="38" spans="1:11" ht="12.75">
      <c r="A38" s="24" t="s">
        <v>361</v>
      </c>
      <c r="B38" s="72" t="s">
        <v>1</v>
      </c>
      <c r="C38" s="70">
        <v>2</v>
      </c>
      <c r="D38" s="70">
        <v>2</v>
      </c>
      <c r="E38" s="70">
        <v>15</v>
      </c>
      <c r="F38" s="70">
        <v>30</v>
      </c>
      <c r="G38" s="70">
        <v>30</v>
      </c>
      <c r="H38" s="70">
        <v>60</v>
      </c>
      <c r="I38" s="70">
        <v>4</v>
      </c>
      <c r="J38" s="70" t="s">
        <v>20</v>
      </c>
      <c r="K38" s="158" t="s">
        <v>432</v>
      </c>
    </row>
    <row r="39" spans="1:11" ht="12.75">
      <c r="A39" s="24" t="s">
        <v>362</v>
      </c>
      <c r="B39" s="72" t="s">
        <v>3</v>
      </c>
      <c r="C39" s="70">
        <v>2</v>
      </c>
      <c r="D39" s="70">
        <v>2</v>
      </c>
      <c r="E39" s="70">
        <v>15</v>
      </c>
      <c r="F39" s="70">
        <v>30</v>
      </c>
      <c r="G39" s="70">
        <v>30</v>
      </c>
      <c r="H39" s="70">
        <v>60</v>
      </c>
      <c r="I39" s="70">
        <v>4</v>
      </c>
      <c r="J39" s="70" t="s">
        <v>93</v>
      </c>
      <c r="K39" s="158" t="s">
        <v>433</v>
      </c>
    </row>
    <row r="40" spans="1:11" ht="12.75">
      <c r="A40" s="24" t="s">
        <v>363</v>
      </c>
      <c r="B40" s="72" t="s">
        <v>2</v>
      </c>
      <c r="C40" s="70">
        <v>2</v>
      </c>
      <c r="D40" s="70">
        <v>2</v>
      </c>
      <c r="E40" s="70">
        <v>15</v>
      </c>
      <c r="F40" s="70">
        <v>30</v>
      </c>
      <c r="G40" s="70">
        <v>30</v>
      </c>
      <c r="H40" s="70">
        <v>60</v>
      </c>
      <c r="I40" s="70">
        <v>4</v>
      </c>
      <c r="J40" s="70" t="s">
        <v>20</v>
      </c>
      <c r="K40" s="158" t="s">
        <v>432</v>
      </c>
    </row>
    <row r="41" spans="1:11" ht="12.75">
      <c r="A41" s="24" t="s">
        <v>364</v>
      </c>
      <c r="B41" s="72" t="s">
        <v>198</v>
      </c>
      <c r="C41" s="70">
        <v>2</v>
      </c>
      <c r="D41" s="70">
        <v>2</v>
      </c>
      <c r="E41" s="70">
        <v>15</v>
      </c>
      <c r="F41" s="70">
        <v>30</v>
      </c>
      <c r="G41" s="70">
        <v>30</v>
      </c>
      <c r="H41" s="70">
        <v>60</v>
      </c>
      <c r="I41" s="70">
        <v>4</v>
      </c>
      <c r="J41" s="70" t="s">
        <v>93</v>
      </c>
      <c r="K41" s="158" t="s">
        <v>433</v>
      </c>
    </row>
    <row r="42" spans="1:11" ht="12.75">
      <c r="A42" s="24" t="s">
        <v>365</v>
      </c>
      <c r="B42" s="72" t="s">
        <v>253</v>
      </c>
      <c r="C42" s="70">
        <v>2</v>
      </c>
      <c r="D42" s="70">
        <v>2</v>
      </c>
      <c r="E42" s="70">
        <v>15</v>
      </c>
      <c r="F42" s="70">
        <v>30</v>
      </c>
      <c r="G42" s="70">
        <v>30</v>
      </c>
      <c r="H42" s="70">
        <v>60</v>
      </c>
      <c r="I42" s="70">
        <v>4</v>
      </c>
      <c r="J42" s="70" t="s">
        <v>20</v>
      </c>
      <c r="K42" s="158" t="s">
        <v>433</v>
      </c>
    </row>
    <row r="43" spans="1:11" ht="12.75">
      <c r="A43" s="24" t="s">
        <v>366</v>
      </c>
      <c r="B43" s="72" t="s">
        <v>170</v>
      </c>
      <c r="C43" s="78"/>
      <c r="D43" s="78"/>
      <c r="E43" s="78"/>
      <c r="F43" s="78"/>
      <c r="G43" s="70"/>
      <c r="H43" s="78"/>
      <c r="I43" s="80"/>
      <c r="J43" s="78"/>
      <c r="K43" s="158" t="s">
        <v>433</v>
      </c>
    </row>
    <row r="44" spans="1:12" s="86" customFormat="1" ht="12.75">
      <c r="A44" s="81"/>
      <c r="B44" s="82" t="s">
        <v>214</v>
      </c>
      <c r="C44" s="83">
        <v>10</v>
      </c>
      <c r="D44" s="83">
        <v>13</v>
      </c>
      <c r="E44" s="84"/>
      <c r="F44" s="84">
        <v>150</v>
      </c>
      <c r="G44" s="83">
        <v>195</v>
      </c>
      <c r="H44" s="84">
        <v>345</v>
      </c>
      <c r="I44" s="85">
        <v>23</v>
      </c>
      <c r="J44" s="84"/>
      <c r="L44" s="160"/>
    </row>
    <row r="45" spans="1:11" ht="12.75">
      <c r="A45" s="68"/>
      <c r="B45" s="68"/>
      <c r="C45" s="79"/>
      <c r="D45" s="79"/>
      <c r="E45" s="79"/>
      <c r="F45" s="79"/>
      <c r="G45" s="79"/>
      <c r="H45" s="79"/>
      <c r="I45" s="79"/>
      <c r="J45" s="79"/>
      <c r="K45" s="8"/>
    </row>
    <row r="46" spans="1:12" ht="12.75">
      <c r="A46" s="302" t="s">
        <v>158</v>
      </c>
      <c r="B46" s="303"/>
      <c r="C46" s="303"/>
      <c r="D46" s="303"/>
      <c r="E46" s="303"/>
      <c r="F46" s="303"/>
      <c r="G46" s="303"/>
      <c r="H46" s="303"/>
      <c r="I46" s="303"/>
      <c r="J46" s="303"/>
      <c r="K46" s="303"/>
      <c r="L46" s="67" t="s">
        <v>435</v>
      </c>
    </row>
    <row r="47" spans="1:12" ht="12.75">
      <c r="A47" s="24" t="s">
        <v>367</v>
      </c>
      <c r="B47" s="72" t="s">
        <v>160</v>
      </c>
      <c r="C47" s="70">
        <v>3</v>
      </c>
      <c r="D47" s="70">
        <v>0</v>
      </c>
      <c r="E47" s="70">
        <v>15</v>
      </c>
      <c r="F47" s="70">
        <v>45</v>
      </c>
      <c r="G47" s="70">
        <v>0</v>
      </c>
      <c r="H47" s="70">
        <v>45</v>
      </c>
      <c r="I47" s="70">
        <v>3</v>
      </c>
      <c r="J47" s="70" t="s">
        <v>93</v>
      </c>
      <c r="K47" s="158" t="s">
        <v>432</v>
      </c>
      <c r="L47" s="67" t="s">
        <v>438</v>
      </c>
    </row>
    <row r="48" spans="1:11" ht="12.75">
      <c r="A48" s="24" t="s">
        <v>368</v>
      </c>
      <c r="B48" s="72" t="s">
        <v>158</v>
      </c>
      <c r="C48" s="70">
        <v>2</v>
      </c>
      <c r="D48" s="70">
        <v>2</v>
      </c>
      <c r="E48" s="70">
        <v>15</v>
      </c>
      <c r="F48" s="70">
        <v>30</v>
      </c>
      <c r="G48" s="70">
        <v>30</v>
      </c>
      <c r="H48" s="70">
        <v>60</v>
      </c>
      <c r="I48" s="70">
        <v>4</v>
      </c>
      <c r="J48" s="70" t="s">
        <v>20</v>
      </c>
      <c r="K48" s="158" t="s">
        <v>432</v>
      </c>
    </row>
    <row r="49" spans="1:11" ht="12.75">
      <c r="A49" s="24" t="s">
        <v>369</v>
      </c>
      <c r="B49" s="72" t="s">
        <v>161</v>
      </c>
      <c r="C49" s="70">
        <v>2</v>
      </c>
      <c r="D49" s="70">
        <v>2</v>
      </c>
      <c r="E49" s="70">
        <v>15</v>
      </c>
      <c r="F49" s="70">
        <v>30</v>
      </c>
      <c r="G49" s="70">
        <v>30</v>
      </c>
      <c r="H49" s="70">
        <v>60</v>
      </c>
      <c r="I49" s="70">
        <v>4</v>
      </c>
      <c r="J49" s="70" t="s">
        <v>93</v>
      </c>
      <c r="K49" s="158" t="s">
        <v>432</v>
      </c>
    </row>
    <row r="50" spans="1:11" ht="12.75">
      <c r="A50" s="24" t="s">
        <v>370</v>
      </c>
      <c r="B50" s="72" t="s">
        <v>162</v>
      </c>
      <c r="C50" s="70">
        <v>2</v>
      </c>
      <c r="D50" s="70">
        <v>2</v>
      </c>
      <c r="E50" s="70">
        <v>15</v>
      </c>
      <c r="F50" s="70">
        <v>30</v>
      </c>
      <c r="G50" s="70">
        <v>30</v>
      </c>
      <c r="H50" s="70">
        <v>60</v>
      </c>
      <c r="I50" s="70">
        <v>4</v>
      </c>
      <c r="J50" s="70" t="s">
        <v>20</v>
      </c>
      <c r="K50" s="158" t="s">
        <v>433</v>
      </c>
    </row>
    <row r="51" spans="1:11" ht="12.75">
      <c r="A51" s="24" t="s">
        <v>371</v>
      </c>
      <c r="B51" s="72" t="s">
        <v>13</v>
      </c>
      <c r="C51" s="70">
        <v>2</v>
      </c>
      <c r="D51" s="70">
        <v>2</v>
      </c>
      <c r="E51" s="70">
        <v>15</v>
      </c>
      <c r="F51" s="70">
        <v>30</v>
      </c>
      <c r="G51" s="70">
        <v>30</v>
      </c>
      <c r="H51" s="70">
        <v>60</v>
      </c>
      <c r="I51" s="70">
        <v>4</v>
      </c>
      <c r="J51" s="70" t="s">
        <v>93</v>
      </c>
      <c r="K51" s="158" t="s">
        <v>433</v>
      </c>
    </row>
    <row r="52" spans="1:11" ht="12.75">
      <c r="A52" s="24" t="s">
        <v>372</v>
      </c>
      <c r="B52" s="72" t="s">
        <v>163</v>
      </c>
      <c r="C52" s="70">
        <v>2</v>
      </c>
      <c r="D52" s="70">
        <v>2</v>
      </c>
      <c r="E52" s="70">
        <v>15</v>
      </c>
      <c r="F52" s="70">
        <v>30</v>
      </c>
      <c r="G52" s="70">
        <v>30</v>
      </c>
      <c r="H52" s="70">
        <v>60</v>
      </c>
      <c r="I52" s="70">
        <v>4</v>
      </c>
      <c r="J52" s="70" t="s">
        <v>20</v>
      </c>
      <c r="K52" s="158" t="s">
        <v>433</v>
      </c>
    </row>
    <row r="53" spans="1:11" ht="12.75">
      <c r="A53" s="24" t="s">
        <v>373</v>
      </c>
      <c r="B53" s="72" t="s">
        <v>169</v>
      </c>
      <c r="C53" s="78"/>
      <c r="D53" s="78"/>
      <c r="E53" s="78"/>
      <c r="F53" s="80"/>
      <c r="G53" s="80"/>
      <c r="H53" s="80"/>
      <c r="I53" s="80"/>
      <c r="J53" s="78"/>
      <c r="K53" s="158" t="s">
        <v>433</v>
      </c>
    </row>
    <row r="54" spans="1:12" s="86" customFormat="1" ht="12.75">
      <c r="A54" s="81"/>
      <c r="B54" s="82" t="s">
        <v>214</v>
      </c>
      <c r="C54" s="83">
        <v>13</v>
      </c>
      <c r="D54" s="83">
        <v>10</v>
      </c>
      <c r="E54" s="84"/>
      <c r="F54" s="84">
        <v>195</v>
      </c>
      <c r="G54" s="83">
        <v>150</v>
      </c>
      <c r="H54" s="84">
        <v>345</v>
      </c>
      <c r="I54" s="85">
        <v>23</v>
      </c>
      <c r="J54" s="84"/>
      <c r="L54" s="160"/>
    </row>
    <row r="55" spans="1:11" ht="12.75">
      <c r="A55" s="68"/>
      <c r="B55" s="68"/>
      <c r="C55" s="79"/>
      <c r="D55" s="79"/>
      <c r="E55" s="79"/>
      <c r="F55" s="79"/>
      <c r="G55" s="79"/>
      <c r="H55" s="79"/>
      <c r="I55" s="79"/>
      <c r="J55" s="79"/>
      <c r="K55" s="8"/>
    </row>
    <row r="56" spans="1:12" ht="12.75">
      <c r="A56" s="297" t="s">
        <v>174</v>
      </c>
      <c r="B56" s="298"/>
      <c r="C56" s="298"/>
      <c r="D56" s="298"/>
      <c r="E56" s="298"/>
      <c r="F56" s="298"/>
      <c r="G56" s="298"/>
      <c r="H56" s="298"/>
      <c r="I56" s="298"/>
      <c r="J56" s="298"/>
      <c r="K56" s="298"/>
      <c r="L56" s="67" t="s">
        <v>435</v>
      </c>
    </row>
    <row r="57" spans="1:12" ht="12.75">
      <c r="A57" s="52" t="s">
        <v>374</v>
      </c>
      <c r="B57" s="87" t="s">
        <v>105</v>
      </c>
      <c r="C57" s="88">
        <v>2</v>
      </c>
      <c r="D57" s="88">
        <v>0</v>
      </c>
      <c r="E57" s="88">
        <v>15</v>
      </c>
      <c r="F57" s="88">
        <v>30</v>
      </c>
      <c r="G57" s="88">
        <v>0</v>
      </c>
      <c r="H57" s="88">
        <v>30</v>
      </c>
      <c r="I57" s="88">
        <v>2</v>
      </c>
      <c r="J57" s="88" t="s">
        <v>93</v>
      </c>
      <c r="K57" s="159" t="s">
        <v>432</v>
      </c>
      <c r="L57" s="67" t="s">
        <v>438</v>
      </c>
    </row>
    <row r="58" spans="1:11" ht="12.75">
      <c r="A58" s="24" t="s">
        <v>375</v>
      </c>
      <c r="B58" s="72" t="s">
        <v>81</v>
      </c>
      <c r="C58" s="70">
        <v>1</v>
      </c>
      <c r="D58" s="70">
        <v>0</v>
      </c>
      <c r="E58" s="70">
        <v>15</v>
      </c>
      <c r="F58" s="70">
        <v>15</v>
      </c>
      <c r="G58" s="70">
        <v>0</v>
      </c>
      <c r="H58" s="70">
        <v>15</v>
      </c>
      <c r="I58" s="70">
        <v>1</v>
      </c>
      <c r="J58" s="70" t="s">
        <v>93</v>
      </c>
      <c r="K58" s="158" t="s">
        <v>432</v>
      </c>
    </row>
    <row r="59" spans="1:11" ht="12.75">
      <c r="A59" s="24" t="s">
        <v>376</v>
      </c>
      <c r="B59" s="72" t="s">
        <v>165</v>
      </c>
      <c r="C59" s="70">
        <v>0</v>
      </c>
      <c r="D59" s="70">
        <v>3</v>
      </c>
      <c r="E59" s="70">
        <v>15</v>
      </c>
      <c r="F59" s="70">
        <v>0</v>
      </c>
      <c r="G59" s="70">
        <v>45</v>
      </c>
      <c r="H59" s="70">
        <v>45</v>
      </c>
      <c r="I59" s="70">
        <v>3</v>
      </c>
      <c r="J59" s="70" t="s">
        <v>20</v>
      </c>
      <c r="K59" s="158" t="s">
        <v>432</v>
      </c>
    </row>
    <row r="60" spans="1:11" ht="12.75">
      <c r="A60" s="24" t="s">
        <v>377</v>
      </c>
      <c r="B60" s="72" t="s">
        <v>166</v>
      </c>
      <c r="C60" s="70">
        <v>0</v>
      </c>
      <c r="D60" s="70">
        <v>3</v>
      </c>
      <c r="E60" s="70">
        <v>15</v>
      </c>
      <c r="F60" s="70">
        <v>0</v>
      </c>
      <c r="G60" s="70">
        <v>45</v>
      </c>
      <c r="H60" s="70">
        <v>45</v>
      </c>
      <c r="I60" s="70">
        <v>3</v>
      </c>
      <c r="J60" s="70" t="s">
        <v>20</v>
      </c>
      <c r="K60" s="158" t="s">
        <v>432</v>
      </c>
    </row>
    <row r="61" spans="1:11" ht="12.75">
      <c r="A61" s="24" t="s">
        <v>378</v>
      </c>
      <c r="B61" s="72" t="s">
        <v>79</v>
      </c>
      <c r="C61" s="70">
        <v>0</v>
      </c>
      <c r="D61" s="70">
        <v>2</v>
      </c>
      <c r="E61" s="70">
        <v>15</v>
      </c>
      <c r="F61" s="70">
        <v>0</v>
      </c>
      <c r="G61" s="70">
        <v>30</v>
      </c>
      <c r="H61" s="70">
        <v>30</v>
      </c>
      <c r="I61" s="70">
        <v>2</v>
      </c>
      <c r="J61" s="70" t="s">
        <v>20</v>
      </c>
      <c r="K61" s="158" t="s">
        <v>432</v>
      </c>
    </row>
    <row r="62" spans="1:11" ht="12.75">
      <c r="A62" s="24" t="s">
        <v>379</v>
      </c>
      <c r="B62" s="72" t="s">
        <v>199</v>
      </c>
      <c r="C62" s="70">
        <v>0</v>
      </c>
      <c r="D62" s="70">
        <v>4</v>
      </c>
      <c r="E62" s="70">
        <v>15</v>
      </c>
      <c r="F62" s="70">
        <v>0</v>
      </c>
      <c r="G62" s="70">
        <v>60</v>
      </c>
      <c r="H62" s="70">
        <v>60</v>
      </c>
      <c r="I62" s="70">
        <v>4</v>
      </c>
      <c r="J62" s="70" t="s">
        <v>20</v>
      </c>
      <c r="K62" s="158" t="s">
        <v>433</v>
      </c>
    </row>
    <row r="63" spans="1:13" ht="12.75">
      <c r="A63" s="24" t="s">
        <v>380</v>
      </c>
      <c r="B63" s="72" t="s">
        <v>200</v>
      </c>
      <c r="C63" s="70">
        <v>0</v>
      </c>
      <c r="D63" s="70">
        <v>4</v>
      </c>
      <c r="E63" s="70">
        <v>15</v>
      </c>
      <c r="F63" s="70">
        <v>0</v>
      </c>
      <c r="G63" s="70">
        <v>60</v>
      </c>
      <c r="H63" s="70">
        <v>60</v>
      </c>
      <c r="I63" s="70">
        <v>4</v>
      </c>
      <c r="J63" s="70" t="s">
        <v>20</v>
      </c>
      <c r="K63" s="158" t="s">
        <v>433</v>
      </c>
      <c r="M63" s="6"/>
    </row>
    <row r="64" spans="1:11" ht="12.75">
      <c r="A64" s="24" t="s">
        <v>381</v>
      </c>
      <c r="B64" s="72" t="s">
        <v>167</v>
      </c>
      <c r="C64" s="70">
        <v>0</v>
      </c>
      <c r="D64" s="70">
        <v>4</v>
      </c>
      <c r="E64" s="70">
        <v>15</v>
      </c>
      <c r="F64" s="70">
        <v>0</v>
      </c>
      <c r="G64" s="70">
        <v>60</v>
      </c>
      <c r="H64" s="70">
        <v>60</v>
      </c>
      <c r="I64" s="70">
        <v>4</v>
      </c>
      <c r="J64" s="70" t="s">
        <v>20</v>
      </c>
      <c r="K64" s="158" t="s">
        <v>433</v>
      </c>
    </row>
    <row r="65" spans="1:11" ht="12.75">
      <c r="A65" s="24" t="s">
        <v>382</v>
      </c>
      <c r="B65" s="72" t="s">
        <v>168</v>
      </c>
      <c r="C65" s="78"/>
      <c r="D65" s="78"/>
      <c r="E65" s="78"/>
      <c r="F65" s="80"/>
      <c r="G65" s="80"/>
      <c r="H65" s="80"/>
      <c r="I65" s="80"/>
      <c r="J65" s="78"/>
      <c r="K65" s="158" t="s">
        <v>433</v>
      </c>
    </row>
    <row r="66" spans="1:12" s="86" customFormat="1" ht="12.75">
      <c r="A66" s="81"/>
      <c r="B66" s="82" t="s">
        <v>214</v>
      </c>
      <c r="C66" s="83">
        <v>3</v>
      </c>
      <c r="D66" s="83">
        <v>20</v>
      </c>
      <c r="E66" s="84"/>
      <c r="F66" s="84">
        <v>45</v>
      </c>
      <c r="G66" s="83">
        <v>300</v>
      </c>
      <c r="H66" s="84">
        <v>345</v>
      </c>
      <c r="I66" s="85">
        <v>23</v>
      </c>
      <c r="J66" s="84"/>
      <c r="L66" s="160"/>
    </row>
    <row r="67" spans="1:11" ht="12.75">
      <c r="A67" s="68"/>
      <c r="B67" s="68"/>
      <c r="C67" s="79"/>
      <c r="D67" s="79"/>
      <c r="E67" s="79"/>
      <c r="F67" s="79"/>
      <c r="G67" s="79"/>
      <c r="H67" s="79"/>
      <c r="I67" s="79"/>
      <c r="J67" s="79"/>
      <c r="K67" s="8"/>
    </row>
    <row r="68" spans="1:11" ht="12.75">
      <c r="A68" s="297" t="s">
        <v>460</v>
      </c>
      <c r="B68" s="298"/>
      <c r="C68" s="298"/>
      <c r="D68" s="298"/>
      <c r="E68" s="298"/>
      <c r="F68" s="298"/>
      <c r="G68" s="298"/>
      <c r="H68" s="298"/>
      <c r="I68" s="298"/>
      <c r="J68" s="298"/>
      <c r="K68" s="298"/>
    </row>
    <row r="69" spans="1:11" ht="40.5" customHeight="1">
      <c r="A69" s="263" t="s">
        <v>461</v>
      </c>
      <c r="B69" s="264" t="s">
        <v>462</v>
      </c>
      <c r="C69" s="265">
        <v>1</v>
      </c>
      <c r="D69" s="265">
        <v>2</v>
      </c>
      <c r="E69" s="265">
        <v>15</v>
      </c>
      <c r="F69" s="265">
        <v>15</v>
      </c>
      <c r="G69" s="265">
        <v>30</v>
      </c>
      <c r="H69" s="265">
        <v>45</v>
      </c>
      <c r="I69" s="265">
        <v>3</v>
      </c>
      <c r="J69" s="265" t="s">
        <v>20</v>
      </c>
      <c r="K69" s="159" t="s">
        <v>433</v>
      </c>
    </row>
    <row r="70" spans="1:11" ht="27" customHeight="1">
      <c r="A70" s="266" t="s">
        <v>463</v>
      </c>
      <c r="B70" s="267" t="s">
        <v>464</v>
      </c>
      <c r="C70" s="268">
        <v>1</v>
      </c>
      <c r="D70" s="268">
        <v>2</v>
      </c>
      <c r="E70" s="268">
        <v>15</v>
      </c>
      <c r="F70" s="268">
        <v>15</v>
      </c>
      <c r="G70" s="268">
        <v>30</v>
      </c>
      <c r="H70" s="268">
        <v>45</v>
      </c>
      <c r="I70" s="268">
        <v>3</v>
      </c>
      <c r="J70" s="268" t="s">
        <v>20</v>
      </c>
      <c r="K70" s="158" t="s">
        <v>432</v>
      </c>
    </row>
    <row r="71" spans="1:11" ht="12.75">
      <c r="A71" s="266" t="s">
        <v>465</v>
      </c>
      <c r="B71" s="267" t="s">
        <v>466</v>
      </c>
      <c r="C71" s="268">
        <v>0</v>
      </c>
      <c r="D71" s="268">
        <v>2</v>
      </c>
      <c r="E71" s="268">
        <v>15</v>
      </c>
      <c r="F71" s="268">
        <v>0</v>
      </c>
      <c r="G71" s="268">
        <v>30</v>
      </c>
      <c r="H71" s="268">
        <v>30</v>
      </c>
      <c r="I71" s="268">
        <v>2</v>
      </c>
      <c r="J71" s="268" t="s">
        <v>93</v>
      </c>
      <c r="K71" s="158" t="s">
        <v>433</v>
      </c>
    </row>
    <row r="72" spans="1:11" ht="12.75">
      <c r="A72" s="266" t="s">
        <v>467</v>
      </c>
      <c r="B72" s="267" t="s">
        <v>468</v>
      </c>
      <c r="C72" s="268">
        <v>2</v>
      </c>
      <c r="D72" s="268">
        <v>0</v>
      </c>
      <c r="E72" s="268">
        <v>15</v>
      </c>
      <c r="F72" s="268">
        <v>30</v>
      </c>
      <c r="G72" s="268">
        <v>0</v>
      </c>
      <c r="H72" s="268">
        <v>30</v>
      </c>
      <c r="I72" s="268">
        <v>2</v>
      </c>
      <c r="J72" s="268" t="s">
        <v>93</v>
      </c>
      <c r="K72" s="158" t="s">
        <v>433</v>
      </c>
    </row>
    <row r="73" spans="1:11" ht="12.75">
      <c r="A73" s="266" t="s">
        <v>469</v>
      </c>
      <c r="B73" s="267" t="s">
        <v>470</v>
      </c>
      <c r="C73" s="268">
        <v>0</v>
      </c>
      <c r="D73" s="268">
        <v>2</v>
      </c>
      <c r="E73" s="268">
        <v>15</v>
      </c>
      <c r="F73" s="268">
        <v>0</v>
      </c>
      <c r="G73" s="268">
        <v>30</v>
      </c>
      <c r="H73" s="268">
        <v>30</v>
      </c>
      <c r="I73" s="268">
        <v>2</v>
      </c>
      <c r="J73" s="268" t="s">
        <v>20</v>
      </c>
      <c r="K73" s="158" t="s">
        <v>432</v>
      </c>
    </row>
    <row r="74" spans="1:11" ht="12.75">
      <c r="A74" s="266" t="s">
        <v>471</v>
      </c>
      <c r="B74" s="267" t="s">
        <v>472</v>
      </c>
      <c r="C74" s="268">
        <v>1</v>
      </c>
      <c r="D74" s="268">
        <v>2</v>
      </c>
      <c r="E74" s="268">
        <v>15</v>
      </c>
      <c r="F74" s="268">
        <v>15</v>
      </c>
      <c r="G74" s="268">
        <v>30</v>
      </c>
      <c r="H74" s="268">
        <v>45</v>
      </c>
      <c r="I74" s="268">
        <v>3</v>
      </c>
      <c r="J74" s="268" t="s">
        <v>20</v>
      </c>
      <c r="K74" s="158" t="s">
        <v>433</v>
      </c>
    </row>
    <row r="75" spans="1:11" ht="12.75">
      <c r="A75" s="266" t="s">
        <v>473</v>
      </c>
      <c r="B75" s="267" t="s">
        <v>474</v>
      </c>
      <c r="C75" s="268">
        <v>2</v>
      </c>
      <c r="D75" s="268">
        <v>0</v>
      </c>
      <c r="E75" s="268">
        <v>15</v>
      </c>
      <c r="F75" s="268">
        <v>30</v>
      </c>
      <c r="G75" s="268">
        <v>0</v>
      </c>
      <c r="H75" s="268">
        <v>30</v>
      </c>
      <c r="I75" s="268">
        <v>2</v>
      </c>
      <c r="J75" s="268" t="s">
        <v>93</v>
      </c>
      <c r="K75" s="158" t="s">
        <v>432</v>
      </c>
    </row>
    <row r="76" spans="1:11" ht="12.75">
      <c r="A76" s="266" t="s">
        <v>475</v>
      </c>
      <c r="B76" s="267" t="s">
        <v>476</v>
      </c>
      <c r="C76" s="268">
        <v>2</v>
      </c>
      <c r="D76" s="268">
        <v>1</v>
      </c>
      <c r="E76" s="268">
        <v>15</v>
      </c>
      <c r="F76" s="268">
        <v>30</v>
      </c>
      <c r="G76" s="268">
        <v>15</v>
      </c>
      <c r="H76" s="268">
        <v>45</v>
      </c>
      <c r="I76" s="268">
        <v>3</v>
      </c>
      <c r="J76" s="268" t="s">
        <v>93</v>
      </c>
      <c r="K76" s="158" t="s">
        <v>433</v>
      </c>
    </row>
    <row r="77" spans="1:11" ht="12.75">
      <c r="A77" s="266" t="s">
        <v>477</v>
      </c>
      <c r="B77" s="267" t="s">
        <v>478</v>
      </c>
      <c r="C77" s="268">
        <v>1</v>
      </c>
      <c r="D77" s="268">
        <v>2</v>
      </c>
      <c r="E77" s="268">
        <v>15</v>
      </c>
      <c r="F77" s="268">
        <v>15</v>
      </c>
      <c r="G77" s="268">
        <v>30</v>
      </c>
      <c r="H77" s="268">
        <v>45</v>
      </c>
      <c r="I77" s="268">
        <v>3</v>
      </c>
      <c r="J77" s="268" t="s">
        <v>20</v>
      </c>
      <c r="K77" s="158" t="s">
        <v>432</v>
      </c>
    </row>
    <row r="78" spans="1:10" ht="12.75">
      <c r="A78" s="266" t="s">
        <v>479</v>
      </c>
      <c r="B78" s="267" t="s">
        <v>480</v>
      </c>
      <c r="C78" s="268"/>
      <c r="D78" s="268"/>
      <c r="E78" s="268"/>
      <c r="F78" s="268"/>
      <c r="G78" s="268"/>
      <c r="H78" s="268"/>
      <c r="I78" s="268"/>
      <c r="J78" s="268"/>
    </row>
    <row r="79" spans="1:10" ht="12.75">
      <c r="A79" s="269"/>
      <c r="B79" s="270" t="s">
        <v>214</v>
      </c>
      <c r="C79" s="271">
        <f>SUM(C69:C78)</f>
        <v>10</v>
      </c>
      <c r="D79" s="271">
        <f>SUM(D69:D78)</f>
        <v>13</v>
      </c>
      <c r="E79" s="272"/>
      <c r="F79" s="272">
        <f>SUM(F69:F78)</f>
        <v>150</v>
      </c>
      <c r="G79" s="271">
        <f>SUM(G69:G78)</f>
        <v>195</v>
      </c>
      <c r="H79" s="272">
        <v>345</v>
      </c>
      <c r="I79" s="273">
        <v>23</v>
      </c>
      <c r="J79" s="272"/>
    </row>
    <row r="80" spans="1:10" ht="12.75">
      <c r="A80" s="67"/>
      <c r="B80" s="67"/>
      <c r="C80" s="67"/>
      <c r="D80" s="67"/>
      <c r="E80" s="67"/>
      <c r="F80" s="67"/>
      <c r="G80" s="67"/>
      <c r="H80" s="67"/>
      <c r="I80" s="67"/>
      <c r="J80" s="67"/>
    </row>
    <row r="81" spans="1:10" ht="12.75">
      <c r="A81" s="300" t="s">
        <v>425</v>
      </c>
      <c r="B81" s="300"/>
      <c r="C81" s="300"/>
      <c r="D81" s="300"/>
      <c r="E81" s="300"/>
      <c r="F81" s="300"/>
      <c r="G81" s="300"/>
      <c r="H81" s="300"/>
      <c r="I81" s="300"/>
      <c r="J81" s="301"/>
    </row>
    <row r="82" spans="1:10" ht="12.75">
      <c r="A82" s="299" t="s">
        <v>426</v>
      </c>
      <c r="B82" s="299"/>
      <c r="C82" s="299"/>
      <c r="D82" s="299"/>
      <c r="E82" s="299"/>
      <c r="F82" s="299"/>
      <c r="G82" s="299"/>
      <c r="H82" s="299"/>
      <c r="I82" s="299"/>
      <c r="J82" s="299"/>
    </row>
    <row r="83" spans="1:10" ht="12.75">
      <c r="A83" s="67"/>
      <c r="B83" s="67"/>
      <c r="C83" s="67"/>
      <c r="D83" s="67"/>
      <c r="E83" s="67"/>
      <c r="F83" s="67"/>
      <c r="G83" s="67"/>
      <c r="H83" s="67"/>
      <c r="I83" s="67"/>
      <c r="J83" s="67"/>
    </row>
    <row r="84" spans="1:10" ht="12.75">
      <c r="A84" s="67"/>
      <c r="B84" s="67"/>
      <c r="C84" s="67"/>
      <c r="D84" s="67"/>
      <c r="E84" s="67"/>
      <c r="F84" s="67"/>
      <c r="G84" s="67"/>
      <c r="H84" s="67"/>
      <c r="I84" s="67"/>
      <c r="J84" s="67"/>
    </row>
    <row r="85" spans="1:10" ht="12.75">
      <c r="A85" s="67"/>
      <c r="B85" s="67"/>
      <c r="C85" s="67"/>
      <c r="D85" s="67"/>
      <c r="E85" s="67"/>
      <c r="F85" s="67"/>
      <c r="G85" s="67"/>
      <c r="H85" s="67"/>
      <c r="I85" s="67"/>
      <c r="J85" s="67"/>
    </row>
    <row r="86" spans="1:10" ht="12.75">
      <c r="A86" s="67"/>
      <c r="B86" s="67"/>
      <c r="C86" s="67"/>
      <c r="D86" s="67"/>
      <c r="E86" s="67"/>
      <c r="F86" s="67"/>
      <c r="G86" s="67"/>
      <c r="H86" s="67"/>
      <c r="I86" s="67"/>
      <c r="J86" s="67"/>
    </row>
    <row r="87" spans="1:10" ht="12.75">
      <c r="A87" s="8"/>
      <c r="B87" s="8"/>
      <c r="C87" s="8"/>
      <c r="D87" s="8"/>
      <c r="E87" s="8"/>
      <c r="F87" s="8"/>
      <c r="G87" s="8"/>
      <c r="H87" s="8"/>
      <c r="I87" s="8"/>
      <c r="J87" s="8"/>
    </row>
    <row r="88" spans="1:10" ht="12.75">
      <c r="A88" s="8"/>
      <c r="B88" s="8"/>
      <c r="C88" s="8"/>
      <c r="D88" s="8"/>
      <c r="E88" s="8"/>
      <c r="F88" s="8"/>
      <c r="G88" s="8"/>
      <c r="H88" s="8"/>
      <c r="I88" s="8"/>
      <c r="J88" s="8"/>
    </row>
    <row r="89" spans="1:10" ht="12.75">
      <c r="A89" s="8"/>
      <c r="B89" s="8"/>
      <c r="C89" s="8"/>
      <c r="D89" s="8"/>
      <c r="E89" s="8"/>
      <c r="F89" s="8"/>
      <c r="G89" s="8"/>
      <c r="H89" s="8"/>
      <c r="I89" s="8"/>
      <c r="J89" s="8"/>
    </row>
  </sheetData>
  <sheetProtection sort="0" autoFilter="0" pivotTables="0"/>
  <autoFilter ref="A2:J2"/>
  <mergeCells count="10">
    <mergeCell ref="A68:K68"/>
    <mergeCell ref="A82:J82"/>
    <mergeCell ref="A81:J81"/>
    <mergeCell ref="A46:K46"/>
    <mergeCell ref="A56:K56"/>
    <mergeCell ref="A1:L1"/>
    <mergeCell ref="A25:K25"/>
    <mergeCell ref="A36:K36"/>
    <mergeCell ref="A3:K3"/>
    <mergeCell ref="A13:K13"/>
  </mergeCells>
  <hyperlinks>
    <hyperlink ref="A82:J82" r:id="rId1" display="http://avkf.hu/dok/tanulmanyi_hirdetmeny_tanito_alapszakon_valaszthato_muveltsegi_teruletek_szabalyozasaval_kapcsolatban_2013_11_04.pdf"/>
  </hyperlinks>
  <printOptions/>
  <pageMargins left="0.7" right="0.7" top="0.75" bottom="0.75" header="0.3" footer="0.3"/>
  <pageSetup fitToHeight="0" fitToWidth="1" horizontalDpi="600" verticalDpi="600" orientation="portrait" paperSize="9" scale="96" r:id="rId2"/>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AVKF Rektori Hivatal</Manager>
  <Company>Apor Vilmos Katolikus Főiskola, Vác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Zóka Katalin</dc:creator>
  <cp:keywords/>
  <dc:description/>
  <cp:lastModifiedBy>Ágota</cp:lastModifiedBy>
  <cp:lastPrinted>2015-09-18T07:58:14Z</cp:lastPrinted>
  <dcterms:created xsi:type="dcterms:W3CDTF">2001-10-21T10:29:43Z</dcterms:created>
  <dcterms:modified xsi:type="dcterms:W3CDTF">2016-10-07T19:01:01Z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