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TAN_mintatanterv_AVKF" sheetId="1" r:id="rId1"/>
    <sheet name="Szakmai gyakorlatok" sheetId="2" r:id="rId2"/>
    <sheet name="2 féléves műv.ter.ek" sheetId="3" r:id="rId3"/>
  </sheets>
  <definedNames>
    <definedName name="_xlnm._FilterDatabase" localSheetId="0" hidden="1">'TAN_mintatanterv_AVKF'!$A$2:$AK$123</definedName>
  </definedNames>
  <calcPr fullCalcOnLoad="1"/>
</workbook>
</file>

<file path=xl/sharedStrings.xml><?xml version="1.0" encoding="utf-8"?>
<sst xmlns="http://schemas.openxmlformats.org/spreadsheetml/2006/main" count="961" uniqueCount="405">
  <si>
    <t>Évfolyam</t>
  </si>
  <si>
    <t>Félév</t>
  </si>
  <si>
    <t>Tárgykód</t>
  </si>
  <si>
    <t>Tantárgy</t>
  </si>
  <si>
    <t>Óra ea./félév</t>
  </si>
  <si>
    <t>Óra gy/félév</t>
  </si>
  <si>
    <t>Óra össz.</t>
  </si>
  <si>
    <t>Kredit</t>
  </si>
  <si>
    <t>F. zárás</t>
  </si>
  <si>
    <t>Megjegyzés</t>
  </si>
  <si>
    <t>Magyar nyelv és irodalom</t>
  </si>
  <si>
    <t>II.</t>
  </si>
  <si>
    <t>BLTANI2042</t>
  </si>
  <si>
    <t>Általános és alkalmazott nyelvészet</t>
  </si>
  <si>
    <t>v</t>
  </si>
  <si>
    <t>III.</t>
  </si>
  <si>
    <t>BLTANI1045</t>
  </si>
  <si>
    <t>Magyar nyelv 3.</t>
  </si>
  <si>
    <t>gyj</t>
  </si>
  <si>
    <t>BLTANI2043</t>
  </si>
  <si>
    <t>Szociolingvisztika</t>
  </si>
  <si>
    <t>BLTANI2044</t>
  </si>
  <si>
    <t>Irodalomtörténet</t>
  </si>
  <si>
    <t>BLTANI1046</t>
  </si>
  <si>
    <t>Korunk irodalma 2.</t>
  </si>
  <si>
    <t>BLTANI1047</t>
  </si>
  <si>
    <t>Anyanyelv- és irodalomtanítás pedagógiája</t>
  </si>
  <si>
    <t>BLTANI1048</t>
  </si>
  <si>
    <t>Magyar nyelv és irodalom műv.ter.szigorlat</t>
  </si>
  <si>
    <t>Összesen</t>
  </si>
  <si>
    <t>Ének-zene</t>
  </si>
  <si>
    <t>BLTANI2045</t>
  </si>
  <si>
    <t>Hangképzés</t>
  </si>
  <si>
    <t>BLTANI2046</t>
  </si>
  <si>
    <t>Hangszerjáték  (zongora)</t>
  </si>
  <si>
    <t>BLTANI2047</t>
  </si>
  <si>
    <t>Ének-szolfézs-zeneelmélet 1.</t>
  </si>
  <si>
    <t>BLTANI1049</t>
  </si>
  <si>
    <t>Ének-szolfézs-zeneelmélet 2.</t>
  </si>
  <si>
    <t>BLTANI2048</t>
  </si>
  <si>
    <t>Ének-zenei tantárgy-pedagógia 2.</t>
  </si>
  <si>
    <t>BLTANI1050</t>
  </si>
  <si>
    <t>Ének-zenei tantárgy-pedagógia 3.</t>
  </si>
  <si>
    <t>BLTANI2049</t>
  </si>
  <si>
    <t>Karvezetés-kargyakorlat 1.</t>
  </si>
  <si>
    <t>BLTANI1051</t>
  </si>
  <si>
    <t>Karvezetés-kargyakorlat 2.</t>
  </si>
  <si>
    <t>BLTANI1052</t>
  </si>
  <si>
    <t>Ének-zene műv.ter.szigorlat</t>
  </si>
  <si>
    <t>Vizuális nevelés</t>
  </si>
  <si>
    <t>BLTANI2050</t>
  </si>
  <si>
    <t>Vizuális kultúra 1.</t>
  </si>
  <si>
    <t>BLTANI2051</t>
  </si>
  <si>
    <t>Vizuális kultúra 2.</t>
  </si>
  <si>
    <t>BLTANI2052</t>
  </si>
  <si>
    <t>Vizuális kultúra 3.</t>
  </si>
  <si>
    <t>BLTANI1053</t>
  </si>
  <si>
    <t>Vizuális kultúra 4.</t>
  </si>
  <si>
    <t>BLTANI1054</t>
  </si>
  <si>
    <t>Vizuális kultúra 5.</t>
  </si>
  <si>
    <t>BLTANI1055</t>
  </si>
  <si>
    <t>Múzeumpedagógia</t>
  </si>
  <si>
    <t>BLTANI1056</t>
  </si>
  <si>
    <t>Vizuális kultúra és nevelés tantárgy-pedagógiája 2.</t>
  </si>
  <si>
    <t>BLTANI1057</t>
  </si>
  <si>
    <t>Vizuális nev. műv.ter.szigorlat</t>
  </si>
  <si>
    <t>Matematika</t>
  </si>
  <si>
    <t>BLTANI2053</t>
  </si>
  <si>
    <t>A matematika alapjai</t>
  </si>
  <si>
    <t>BLTANI2054</t>
  </si>
  <si>
    <t>Matematika 3.</t>
  </si>
  <si>
    <t>BLTANI1058</t>
  </si>
  <si>
    <t>Matematika 5.</t>
  </si>
  <si>
    <t>BLTANI2055</t>
  </si>
  <si>
    <t>Matematika 4.</t>
  </si>
  <si>
    <t>BLTANI1059</t>
  </si>
  <si>
    <t>Matematika 6.</t>
  </si>
  <si>
    <t>BLTANI1060</t>
  </si>
  <si>
    <r>
      <t>Matematikai tantárgy-pedagógia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3.</t>
    </r>
  </si>
  <si>
    <t>BLTANI1061</t>
  </si>
  <si>
    <t>Matematika műv.ter.szigorlat</t>
  </si>
  <si>
    <t>Természetismeret</t>
  </si>
  <si>
    <t>BLTANI2056</t>
  </si>
  <si>
    <t>Földrajzi ismeretek</t>
  </si>
  <si>
    <t>BLTANI2057</t>
  </si>
  <si>
    <t>BLTANI2058</t>
  </si>
  <si>
    <t>Biológiai ismeretek 1.</t>
  </si>
  <si>
    <t>BLTANI1062</t>
  </si>
  <si>
    <t>Biológiai ismeretek 2.</t>
  </si>
  <si>
    <t>BLTANI1063</t>
  </si>
  <si>
    <t>Ökológia, környezettudatos nevelés</t>
  </si>
  <si>
    <t>BLTANI1064</t>
  </si>
  <si>
    <t>Természetismeret tantárgy-pedagógiája 2.</t>
  </si>
  <si>
    <t>BLTANI1065</t>
  </si>
  <si>
    <t>Természetismeret műv.ter.szigorlat</t>
  </si>
  <si>
    <t>Testnevelés</t>
  </si>
  <si>
    <t>BLTANI2059</t>
  </si>
  <si>
    <t>Anatómia</t>
  </si>
  <si>
    <t>BLTANI2060</t>
  </si>
  <si>
    <t>Testnevelés-elmélet 2.</t>
  </si>
  <si>
    <t>BLTANI2061</t>
  </si>
  <si>
    <t>Torna</t>
  </si>
  <si>
    <t>BLTANI2062</t>
  </si>
  <si>
    <t>Atlétika</t>
  </si>
  <si>
    <t>BLTANI2063</t>
  </si>
  <si>
    <t>Gyógytestnevelés</t>
  </si>
  <si>
    <t>BLTANI1066</t>
  </si>
  <si>
    <t>Sportjátékok 1.</t>
  </si>
  <si>
    <t>BLTANI1067</t>
  </si>
  <si>
    <t>Sportjátékok 2.</t>
  </si>
  <si>
    <t>BLTANI1068</t>
  </si>
  <si>
    <t>Testnevelés és tantárgy-pedagógiája 3.</t>
  </si>
  <si>
    <t>BLTANI1069</t>
  </si>
  <si>
    <t>Testnevelés műv.ter.  szigorlat</t>
  </si>
  <si>
    <t>Szak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</si>
  <si>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</si>
  <si>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</si>
  <si>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</si>
  <si>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</si>
  <si>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</si>
  <si>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</si>
  <si>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</si>
  <si>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</si>
  <si>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</si>
  <si>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</si>
  <si>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</si>
  <si>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</si>
  <si>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</si>
  <si>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</si>
  <si>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</si>
  <si>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</si>
  <si>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</si>
  <si>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</si>
  <si>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</si>
  <si>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</si>
  <si>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</si>
  <si>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8. ea.</t>
  </si>
  <si>
    <t>8. gy.</t>
  </si>
  <si>
    <t>8. kr.</t>
  </si>
  <si>
    <t>Előfeltételek 
(tantárgykód)</t>
  </si>
  <si>
    <t>Előfeltételek (tantárgynév)</t>
  </si>
  <si>
    <t>TAN</t>
  </si>
  <si>
    <t>I.</t>
  </si>
  <si>
    <t>HFALTALB001</t>
  </si>
  <si>
    <t>Filozófiatörténet</t>
  </si>
  <si>
    <t>IV.</t>
  </si>
  <si>
    <t>BLTANI1001</t>
  </si>
  <si>
    <t>Jogi és gazdasági alapismeretek</t>
  </si>
  <si>
    <t>HFALTALB092</t>
  </si>
  <si>
    <t>Bevezetés a kereszténységbe</t>
  </si>
  <si>
    <t>BLALTS1002</t>
  </si>
  <si>
    <t>Bevezetés az etikába</t>
  </si>
  <si>
    <t>BLTANI1002</t>
  </si>
  <si>
    <t>Hon- és népismeret</t>
  </si>
  <si>
    <t>HFTANALB004</t>
  </si>
  <si>
    <t xml:space="preserve">Keresztény ünnepek és szimbólumok </t>
  </si>
  <si>
    <t>BLTANI2001</t>
  </si>
  <si>
    <t>Nevelés- és művelődéstörténet 2.</t>
  </si>
  <si>
    <t>BLTANI2083</t>
  </si>
  <si>
    <t>Kisebbségtudományi alapismeretek és romológia</t>
  </si>
  <si>
    <r>
      <rPr>
        <b/>
        <sz val="11"/>
        <rFont val="Times New Roman"/>
        <family val="1"/>
      </rPr>
      <t>Társadalomtudomány– összesen</t>
    </r>
    <r>
      <rPr>
        <sz val="11"/>
        <rFont val="Times New Roman"/>
        <family val="1"/>
      </rPr>
      <t xml:space="preserve"> </t>
    </r>
  </si>
  <si>
    <t>RTALTALB152</t>
  </si>
  <si>
    <t>Általános és fejlődéslélektan 1.</t>
  </si>
  <si>
    <t>RTALTALB007</t>
  </si>
  <si>
    <t>Általános és fejlődéslélektan 2.</t>
  </si>
  <si>
    <t>RTALTALB014</t>
  </si>
  <si>
    <t>Pedagógiai szociálpszichológia</t>
  </si>
  <si>
    <t>RTALTALB015</t>
  </si>
  <si>
    <t>A személyiségfejlődés zavarai</t>
  </si>
  <si>
    <t>RTTANALB029</t>
  </si>
  <si>
    <t>Szakmaikészség-fejlesztés</t>
  </si>
  <si>
    <t>Pszichológia – összesen</t>
  </si>
  <si>
    <t>BLTANI1003</t>
  </si>
  <si>
    <t>Nevelés- és művelődéstörténet 1.</t>
  </si>
  <si>
    <t>NMALTALB431</t>
  </si>
  <si>
    <t>Komplex pedagógia 1. Értékorientált pedagógia</t>
  </si>
  <si>
    <t>BLTANI2079</t>
  </si>
  <si>
    <t xml:space="preserve">Komplex pedagógia 2. Az iskoláskor pedagógiája </t>
  </si>
  <si>
    <t>BLTANI2080</t>
  </si>
  <si>
    <t>Komplex pedagógia 3. A keresztény nevelés alapjai;  Kompetencia alapú pedagógia</t>
  </si>
  <si>
    <t>BLTANI1087</t>
  </si>
  <si>
    <t>Didaktika</t>
  </si>
  <si>
    <t>Komplex pedagógia 3.   Kompetencia alapú pedagógia,
a keresztény nevelés alapjai</t>
  </si>
  <si>
    <t>BLTANI2084</t>
  </si>
  <si>
    <t>Neveléselmélet</t>
  </si>
  <si>
    <t>BLTANI1004</t>
  </si>
  <si>
    <t>Pedagógiai kutatásmódszertan</t>
  </si>
  <si>
    <t>BLTANI2002</t>
  </si>
  <si>
    <t>Család- és inkluzív pedagógia</t>
  </si>
  <si>
    <t>Pedagógia – összesen</t>
  </si>
  <si>
    <t>BLTANI1005</t>
  </si>
  <si>
    <t>Informatika 1.</t>
  </si>
  <si>
    <t>BLTANI2003</t>
  </si>
  <si>
    <t>Informatika 2.</t>
  </si>
  <si>
    <t>Informatika – összesen</t>
  </si>
  <si>
    <t>BLTANI2004</t>
  </si>
  <si>
    <t>Magyar nyelv 1.</t>
  </si>
  <si>
    <t>BLTANI1006</t>
  </si>
  <si>
    <t>Magyar nyelv 2.</t>
  </si>
  <si>
    <t>BLTANI1007</t>
  </si>
  <si>
    <t>Nyelv- és beszédművelés 1.</t>
  </si>
  <si>
    <t>BLTANI2005</t>
  </si>
  <si>
    <t>Nyelv- és beszédművelés 2.</t>
  </si>
  <si>
    <t>BLTANI1008</t>
  </si>
  <si>
    <t>Anyanyelvi tantárgy-pedagógia 1.</t>
  </si>
  <si>
    <t>BLTANI2006</t>
  </si>
  <si>
    <t>Anyanyelvi tantárgy-pedagógia 2.</t>
  </si>
  <si>
    <t>BLTANI2007</t>
  </si>
  <si>
    <t xml:space="preserve">Gyermek- és ifjúságirodalom </t>
  </si>
  <si>
    <t>BLTANI1009</t>
  </si>
  <si>
    <t>Korunk irodalma 1.</t>
  </si>
  <si>
    <t>Magyar nyelv és irodalom és tantárgy-pedagógiája – összesen</t>
  </si>
  <si>
    <t>BLTANI1089</t>
  </si>
  <si>
    <t>Matematika 1.</t>
  </si>
  <si>
    <t>BLTANI2085</t>
  </si>
  <si>
    <t>Matematika 2.</t>
  </si>
  <si>
    <t>BLTANI1010</t>
  </si>
  <si>
    <t>Matematikai tantárgy-pedagógia 1.</t>
  </si>
  <si>
    <t>BLTANI2008</t>
  </si>
  <si>
    <t>Matematikai tantárgy-pedagógia 2.</t>
  </si>
  <si>
    <t>Matematika és tantárgy-pedagógiája – összesen</t>
  </si>
  <si>
    <t>TMTANALB057</t>
  </si>
  <si>
    <t>Természetismeret és környezetvédelem 1.</t>
  </si>
  <si>
    <t>TMTANALB063</t>
  </si>
  <si>
    <t>Természetismeret és környezetvédelem 2.</t>
  </si>
  <si>
    <t>BLTANI1011</t>
  </si>
  <si>
    <t>Természetismeret tantárgy-pedagógiája 1.</t>
  </si>
  <si>
    <t>BLTANI1012</t>
  </si>
  <si>
    <t>Egészségnevelés</t>
  </si>
  <si>
    <t>Természetismeret és tantárgy-pedagógiája – összesen</t>
  </si>
  <si>
    <t>BLTANI1013</t>
  </si>
  <si>
    <t>Ének-zene 1.</t>
  </si>
  <si>
    <t>BLTANI2009</t>
  </si>
  <si>
    <t>Ének-zene 2.</t>
  </si>
  <si>
    <t>BLTANI1014</t>
  </si>
  <si>
    <t>Ének-zenei tantárgy-pedagógia 1.</t>
  </si>
  <si>
    <t>Ének-zene és tantárgy-pedagógiája – összesen</t>
  </si>
  <si>
    <t>BLTANI1015</t>
  </si>
  <si>
    <t>Vizuális kultúra és kommunikáció 1.</t>
  </si>
  <si>
    <t>BLTANI2010</t>
  </si>
  <si>
    <t>Vizuális kultúra és kommunikáció 2.</t>
  </si>
  <si>
    <t>BLTANI1016</t>
  </si>
  <si>
    <t>Vizuális kultúra és nevelés tantárgy-pedagógiája 1.</t>
  </si>
  <si>
    <t>Vizuális nevelés és tantárgy-pedagógiája – összesen</t>
  </si>
  <si>
    <t>BLTANI1017</t>
  </si>
  <si>
    <t xml:space="preserve">Technika, életvitel, háztartástan </t>
  </si>
  <si>
    <t>BLTANI2011</t>
  </si>
  <si>
    <t>Technika, életvitel, háztartástan tantárgy-pedagógia</t>
  </si>
  <si>
    <t>Technika, életvitel, háztartástan és tantárgy-pedagógiája – összesen</t>
  </si>
  <si>
    <t>BLTANI2012</t>
  </si>
  <si>
    <r>
      <t>Testnevelés és tantárgy-pedagógia 1.</t>
    </r>
    <r>
      <rPr>
        <strike/>
        <sz val="9"/>
        <rFont val="Arial CE"/>
        <family val="0"/>
      </rPr>
      <t xml:space="preserve">  </t>
    </r>
  </si>
  <si>
    <t>BLTANI1018</t>
  </si>
  <si>
    <t xml:space="preserve">Testnevelés és tantárgy-pedagógiája 2. </t>
  </si>
  <si>
    <t xml:space="preserve">Testnevelés és tantárgy-pedagógia 1.  </t>
  </si>
  <si>
    <t>BLTANI1019</t>
  </si>
  <si>
    <t>Testnevelés-elmélet 1.</t>
  </si>
  <si>
    <t>Testnevelés és tantárgy-pedagógiája – összesen</t>
  </si>
  <si>
    <t>Kötelező elméleti egységek – összesen</t>
  </si>
  <si>
    <t>BLTANI1020</t>
  </si>
  <si>
    <t>Idegen nyelv 1.</t>
  </si>
  <si>
    <t>A köt. vál. tömbökből egy 13 kredites egységet kell választani!</t>
  </si>
  <si>
    <t>BLTANI2013</t>
  </si>
  <si>
    <t>Idegen nyelv 2.</t>
  </si>
  <si>
    <t>Idegen nyelv [köt. vál. tantárgytömb] – összesen</t>
  </si>
  <si>
    <t>BLTANI2014</t>
  </si>
  <si>
    <t>Idegen nyelv 3. (korai nyelvoktatás)</t>
  </si>
  <si>
    <t>BLTANI1021</t>
  </si>
  <si>
    <t>Idegen nyelv 4. (korai nyelvoktatás)</t>
  </si>
  <si>
    <t>Korai idegen nyelv oktatás [köt. vál. tantárgytömb] – összesen</t>
  </si>
  <si>
    <t>BLTANI2015</t>
  </si>
  <si>
    <t xml:space="preserve">Környezettudatos nevelés 1. </t>
  </si>
  <si>
    <t>BLTANI1022</t>
  </si>
  <si>
    <t xml:space="preserve">Környezettudatos nevelés 2. </t>
  </si>
  <si>
    <t>Környezettudatos nevelés [köt. vál. tantárgytömb] – összesen</t>
  </si>
  <si>
    <t>BLTANI2016</t>
  </si>
  <si>
    <t>Integrált nevelés 1.</t>
  </si>
  <si>
    <t>BLTANI1023</t>
  </si>
  <si>
    <t xml:space="preserve">Integrált nevelés 2. </t>
  </si>
  <si>
    <t>Integrált inkluzív nevelés [köt. vál. tantárgytömb] – összesen</t>
  </si>
  <si>
    <t>BLTANI2017</t>
  </si>
  <si>
    <t xml:space="preserve">Gyermekvédelem 1. </t>
  </si>
  <si>
    <t>BLTANI1024</t>
  </si>
  <si>
    <t xml:space="preserve">Gyermekvédelem 2. </t>
  </si>
  <si>
    <t>Gyermekvédelem 1</t>
  </si>
  <si>
    <t>Gyermekvédelem [köt. vál. tantárgytömb] – összesen</t>
  </si>
  <si>
    <t>BLTANI2018</t>
  </si>
  <si>
    <t xml:space="preserve">Hagyományismeret 1. </t>
  </si>
  <si>
    <t>BLTANI1025</t>
  </si>
  <si>
    <r>
      <t>Hagyományismeret 2.</t>
    </r>
    <r>
      <rPr>
        <strike/>
        <sz val="9"/>
        <rFont val="Arial CE"/>
        <family val="0"/>
      </rPr>
      <t xml:space="preserve"> </t>
    </r>
  </si>
  <si>
    <t>Hagyományismeret [köt. vál. tantárgytömb] – összesen</t>
  </si>
  <si>
    <t>BLTANI2019</t>
  </si>
  <si>
    <t>Tehetséggondozás 1.</t>
  </si>
  <si>
    <t>BLTANI1026</t>
  </si>
  <si>
    <t>Tehetséggondozás 2.</t>
  </si>
  <si>
    <t>Tehetséggondozás [köt. vál. tantárgytömb] – összesen</t>
  </si>
  <si>
    <t>BLTANI2020</t>
  </si>
  <si>
    <t>Zeneóvodai foglalkozások vezetése 1.</t>
  </si>
  <si>
    <t>BLTANI1027</t>
  </si>
  <si>
    <t>Zeneóvodai foglalkozások vezetése 2.</t>
  </si>
  <si>
    <t>Zeneóvodai foglalkozások vezetése [köt. vál. tantárgytömb] – összesen</t>
  </si>
  <si>
    <t>BLTANI2081</t>
  </si>
  <si>
    <t>Szakdolgozat</t>
  </si>
  <si>
    <t>Választható műveltségi területek (VMT)</t>
  </si>
  <si>
    <t>Szabadon választhatók (12 kredit)</t>
  </si>
  <si>
    <t>BLTANI2021</t>
  </si>
  <si>
    <t>Egyéni komplex pedagógiai gyakorlat 1.  (óvoda és  1-4. osztály)</t>
  </si>
  <si>
    <t>BLTANI1028</t>
  </si>
  <si>
    <t>Egyéni komplex pedagógiai gyakorlat 2. (5-6. osztály és tanórán kívüli)</t>
  </si>
  <si>
    <t>BLTANI2022</t>
  </si>
  <si>
    <t xml:space="preserve">Egyéni nevelési gyakorlat 1. </t>
  </si>
  <si>
    <t>BLTANI1029</t>
  </si>
  <si>
    <t xml:space="preserve">Egyéni nevelési gyakorlat 2. </t>
  </si>
  <si>
    <t>Egyéni nevelési gyakorlat 1.</t>
  </si>
  <si>
    <t>BLTANI1030</t>
  </si>
  <si>
    <t>Egyéni komplex külső iskolai gyakorlat 1.</t>
  </si>
  <si>
    <t>BLTANI2023</t>
  </si>
  <si>
    <t>Egyéni komplex külső iskolai gyakorlat 2.</t>
  </si>
  <si>
    <t>BLTANI1031</t>
  </si>
  <si>
    <t>Csoport előtti bemutató 1. Magyar</t>
  </si>
  <si>
    <t>aí</t>
  </si>
  <si>
    <t>Egyéni nevelési gyakorlat 2.</t>
  </si>
  <si>
    <t>BLTANI1032</t>
  </si>
  <si>
    <t>Csoport előtti bemutató 2.Matematika</t>
  </si>
  <si>
    <t>BLTANI1033</t>
  </si>
  <si>
    <t>Csoport előtti bemutató 3. Ének-zene</t>
  </si>
  <si>
    <t>BLTANI1034</t>
  </si>
  <si>
    <t>Csoport előtti bemutató 4. Testnevelés</t>
  </si>
  <si>
    <t>BLTANI2024</t>
  </si>
  <si>
    <t>Csoport előtti bemutató 5. Vizuális nevelés</t>
  </si>
  <si>
    <t>BLTANI2025</t>
  </si>
  <si>
    <t>Csoport előtti bemutató 6. Környezetismeret</t>
  </si>
  <si>
    <t>BLTANI2026</t>
  </si>
  <si>
    <t>Csoport előtti bemutató 7. Technika</t>
  </si>
  <si>
    <t>BLTANI2027</t>
  </si>
  <si>
    <t>Csoport előtti tanítási gyakorlat 1. Magyar irodalom, anyanyelv, olvasás</t>
  </si>
  <si>
    <t>BLTANI1035</t>
  </si>
  <si>
    <t>Csoport előtti tanítási gyakorlat 2. Természetismeret, matematika</t>
  </si>
  <si>
    <t xml:space="preserve">Csoport előtti tanítási gyakorlat 1. </t>
  </si>
  <si>
    <t>BLTANI2028</t>
  </si>
  <si>
    <t>Csoport előtti tanítási gyakorlat 3. Testnevelés, Ének-zene</t>
  </si>
  <si>
    <t xml:space="preserve">Csoport előtti tanítási gyakorlat 2. </t>
  </si>
  <si>
    <t>BLTANI1036</t>
  </si>
  <si>
    <t>Csoport előtti tanítási gyakorlat 4. Vizuális nevelés, technika</t>
  </si>
  <si>
    <t>BLTANI2029</t>
  </si>
  <si>
    <t>VMT/TNN/TCRN csoport előtti bemutató 1. (angol nyelv)</t>
  </si>
  <si>
    <t>BLTANI1037</t>
  </si>
  <si>
    <t>VMT/TNN/TCRN csoport előtti bemutató 2. (angol nyelv)</t>
  </si>
  <si>
    <t>VMT csoport előtti bemutató 1. (angol nyelv)</t>
  </si>
  <si>
    <t>BLTANI2030</t>
  </si>
  <si>
    <t>VMT/TNN/TCRN csoport előtti bemutató 3. (angol nyelv)</t>
  </si>
  <si>
    <t>VMT csoport előtti bemutató 2. (angol nyelv)</t>
  </si>
  <si>
    <t>BLTANI2031</t>
  </si>
  <si>
    <t>Matematika VMT csoport előtti bemutató</t>
  </si>
  <si>
    <t>BLTANI2032</t>
  </si>
  <si>
    <t xml:space="preserve">Ének-zene VMT csoport előtti bemutató </t>
  </si>
  <si>
    <t>BLTANI2033</t>
  </si>
  <si>
    <t>Vizuális nevelés VMT csoport előtti bemutató</t>
  </si>
  <si>
    <t>BLTANI2034</t>
  </si>
  <si>
    <t>Természetismeret VMT csoport előtti bemutató</t>
  </si>
  <si>
    <t>BLTANI2035</t>
  </si>
  <si>
    <t xml:space="preserve">Testnevelés VMT csoport előtti bemutató </t>
  </si>
  <si>
    <t>BLTANI1038</t>
  </si>
  <si>
    <t xml:space="preserve">Magyar nyelv VMT csoport előtti bemutató </t>
  </si>
  <si>
    <t>BLTANI1039</t>
  </si>
  <si>
    <t>Ember és társadalom VMT csoport előtti bemutató</t>
  </si>
  <si>
    <t>BLTANI1040</t>
  </si>
  <si>
    <t>VMT/TNN/TCRN csoport előtti tanítási gyakorlat 1. (1-4. osztály)</t>
  </si>
  <si>
    <t>BLTANI2036</t>
  </si>
  <si>
    <t>VMT/TNN/TCRN csoport előtti tanítási gyakorlat 2. (5-6. osztály)</t>
  </si>
  <si>
    <t>VMT csoport előtti tanítási gyakorlat 1.</t>
  </si>
  <si>
    <t>BLTANI2037</t>
  </si>
  <si>
    <t>Zárótanítás</t>
  </si>
  <si>
    <t>Gyakorlati képzés - összesen</t>
  </si>
  <si>
    <t>Csoport előtti tanítási gyakorlat 3.</t>
  </si>
  <si>
    <t xml:space="preserve">Anyanyelvi tantárgypedagógia 1.  </t>
  </si>
  <si>
    <t xml:space="preserve">A tanulmányi rektorhelyettes 9/2013-14/I. (X.21.) számú tanulmányi hirdetménye a tanító alapszakon választható műveltségi területek szabályozásával kapcsolatban a következő felületen olvasható: </t>
  </si>
  <si>
    <t>http://avkf.hu/dok/tanulmanyi_hirdetmeny_tanito_alapszakon_valaszthato_muveltsegi_teruletek_szabalyozasaval_kapcsolatban_2013_11_04.pdf</t>
  </si>
  <si>
    <r>
      <t xml:space="preserve">Tanító alapképzési BA szak </t>
    </r>
    <r>
      <rPr>
        <b/>
        <sz val="24"/>
        <color indexed="10"/>
        <rFont val="Times New Roman"/>
        <family val="1"/>
      </rPr>
      <t xml:space="preserve">
</t>
    </r>
    <r>
      <rPr>
        <b/>
        <sz val="24"/>
        <color indexed="17"/>
        <rFont val="Times New Roman"/>
        <family val="1"/>
      </rPr>
      <t xml:space="preserve"> levelező tagozat</t>
    </r>
  </si>
  <si>
    <t>Ajánlott félév</t>
  </si>
  <si>
    <t>Induló tanév</t>
  </si>
  <si>
    <t>tav.</t>
  </si>
  <si>
    <t>ősz</t>
  </si>
  <si>
    <t>2015/16</t>
  </si>
  <si>
    <t>2018/19</t>
  </si>
  <si>
    <t>2013/14</t>
  </si>
  <si>
    <t>2016/17</t>
  </si>
  <si>
    <t>2014/15</t>
  </si>
  <si>
    <t>2012/13</t>
  </si>
  <si>
    <r>
      <rPr>
        <b/>
        <sz val="34"/>
        <color indexed="10"/>
        <rFont val="Times New Roman"/>
        <family val="1"/>
      </rPr>
      <t xml:space="preserve">Tanító alapképzési BA szak </t>
    </r>
    <r>
      <rPr>
        <b/>
        <sz val="24"/>
        <color indexed="10"/>
        <rFont val="Times New Roman"/>
        <family val="1"/>
      </rPr>
      <t xml:space="preserve">
</t>
    </r>
    <r>
      <rPr>
        <b/>
        <sz val="20"/>
        <color indexed="17"/>
        <rFont val="Times New Roman"/>
        <family val="1"/>
      </rPr>
      <t>levelező tagozat - műveltségi területek és tárgyaik</t>
    </r>
  </si>
  <si>
    <t>BLTANI2038</t>
  </si>
  <si>
    <t>Év</t>
  </si>
  <si>
    <t>F</t>
  </si>
  <si>
    <t>Gyakorlatok tervezett megnevezése 2016. szeptember 1.-től</t>
  </si>
  <si>
    <t>Gyakorlatok menete - 2015/2016.</t>
  </si>
  <si>
    <t>A csoport előtti gyakorlatok az őszi félévben kerülnek meghirdetésre, az egyéni gyakorlatok pedig a tavaszi félévben. 
A bemutató tanításokat a TP-t oktató kollégák önállóan szervezik meg.</t>
  </si>
  <si>
    <t>beépül a TP-be</t>
  </si>
  <si>
    <r>
      <t xml:space="preserve">Tanító alapképzési BA szak </t>
    </r>
    <r>
      <rPr>
        <b/>
        <sz val="24"/>
        <color indexed="10"/>
        <rFont val="Times New Roman"/>
        <family val="1"/>
      </rPr>
      <t xml:space="preserve">
</t>
    </r>
    <r>
      <rPr>
        <b/>
        <sz val="24"/>
        <color indexed="17"/>
        <rFont val="Times New Roman"/>
        <family val="1"/>
      </rPr>
      <t>levelező tagozat</t>
    </r>
  </si>
  <si>
    <t>Egyéni iskolai gyakorlat</t>
  </si>
  <si>
    <t xml:space="preserve">Egyéni iskolai gyakorlat </t>
  </si>
  <si>
    <t xml:space="preserve">Egyéni iskolai gyakorlat 3. </t>
  </si>
  <si>
    <t>Összefüggő szakmai gyakorlat</t>
  </si>
  <si>
    <t>Csoport előtti tanítási gyakorlat 1. Magyar nyelv és irodalom, matematika</t>
  </si>
  <si>
    <t xml:space="preserve">Csoport előtti tanítási gyakorlat 2. Környezetismeret, testnevelés és sport, magyar és VMT </t>
  </si>
  <si>
    <r>
      <t xml:space="preserve">Csoport előtti tanítási gyakorlat 3. Rajz és vizuális kultúra, életvitel (technika), ének-zene, matematika </t>
    </r>
    <r>
      <rPr>
        <b/>
        <sz val="10"/>
        <rFont val="Times New Roman"/>
        <family val="1"/>
      </rPr>
      <t>és</t>
    </r>
    <r>
      <rPr>
        <sz val="10"/>
        <rFont val="Times New Roman"/>
        <family val="1"/>
      </rPr>
      <t xml:space="preserve"> VMT </t>
    </r>
  </si>
  <si>
    <t>nincs, mert korábban beépül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</si>
</sst>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color indexed="1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trike/>
      <sz val="9"/>
      <name val="Arial CE"/>
      <family val="0"/>
    </font>
    <font>
      <sz val="8"/>
      <color indexed="55"/>
      <name val="Arial CE"/>
      <family val="0"/>
    </font>
    <font>
      <sz val="9"/>
      <name val="Times New Roman"/>
      <family val="1"/>
    </font>
    <font>
      <b/>
      <sz val="34"/>
      <color indexed="10"/>
      <name val="Times New Roman"/>
      <family val="1"/>
    </font>
    <font>
      <b/>
      <sz val="20"/>
      <color indexed="17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36"/>
      <color indexed="60"/>
      <name val="Times New Roman"/>
      <family val="1"/>
    </font>
    <font>
      <sz val="16"/>
      <color indexed="60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36"/>
      <color rgb="FFC00000"/>
      <name val="Times New Roman"/>
      <family val="1"/>
    </font>
    <font>
      <sz val="16"/>
      <color rgb="FFC00000"/>
      <name val="Times New Roman"/>
      <family val="1"/>
    </font>
    <font>
      <u val="single"/>
      <sz val="10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textRotation="90" shrinkToFit="1"/>
    </xf>
    <xf numFmtId="0" fontId="5" fillId="33" borderId="10" xfId="0" applyFont="1" applyFill="1" applyBorder="1" applyAlignment="1">
      <alignment horizontal="center" vertical="center" textRotation="90" shrinkToFit="1"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left" vertical="center"/>
    </xf>
    <xf numFmtId="0" fontId="5" fillId="22" borderId="10" xfId="0" applyNumberFormat="1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22" borderId="13" xfId="0" applyFont="1" applyFill="1" applyBorder="1" applyAlignment="1">
      <alignment/>
    </xf>
    <xf numFmtId="0" fontId="6" fillId="22" borderId="10" xfId="0" applyFont="1" applyFill="1" applyBorder="1" applyAlignment="1">
      <alignment horizontal="center"/>
    </xf>
    <xf numFmtId="0" fontId="5" fillId="22" borderId="10" xfId="0" applyNumberFormat="1" applyFont="1" applyFill="1" applyBorder="1" applyAlignment="1">
      <alignment horizontal="center" shrinkToFit="1"/>
    </xf>
    <xf numFmtId="0" fontId="5" fillId="22" borderId="10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6" fillId="22" borderId="10" xfId="0" applyNumberFormat="1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textRotation="90" shrinkToFit="1"/>
    </xf>
    <xf numFmtId="0" fontId="5" fillId="33" borderId="15" xfId="0" applyNumberFormat="1" applyFont="1" applyFill="1" applyBorder="1" applyAlignment="1">
      <alignment horizontal="center" vertical="center" textRotation="90" shrinkToFit="1"/>
    </xf>
    <xf numFmtId="0" fontId="5" fillId="33" borderId="14" xfId="0" applyNumberFormat="1" applyFont="1" applyFill="1" applyBorder="1" applyAlignment="1">
      <alignment horizontal="center" vertical="center" textRotation="90" wrapText="1" shrinkToFi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4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shrinkToFit="1"/>
    </xf>
    <xf numFmtId="0" fontId="5" fillId="34" borderId="10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shrinkToFit="1"/>
    </xf>
    <xf numFmtId="0" fontId="8" fillId="0" borderId="18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left" wrapText="1"/>
    </xf>
    <xf numFmtId="0" fontId="5" fillId="19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vertical="center"/>
    </xf>
    <xf numFmtId="0" fontId="5" fillId="19" borderId="11" xfId="0" applyFont="1" applyFill="1" applyBorder="1" applyAlignment="1">
      <alignment horizontal="left" vertical="center" wrapText="1"/>
    </xf>
    <xf numFmtId="0" fontId="5" fillId="19" borderId="0" xfId="0" applyNumberFormat="1" applyFont="1" applyFill="1" applyBorder="1" applyAlignment="1">
      <alignment horizontal="center" vertical="center" shrinkToFit="1"/>
    </xf>
    <xf numFmtId="0" fontId="5" fillId="19" borderId="11" xfId="0" applyNumberFormat="1" applyFont="1" applyFill="1" applyBorder="1" applyAlignment="1">
      <alignment horizontal="center" vertical="center" shrinkToFit="1"/>
    </xf>
    <xf numFmtId="0" fontId="5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5" fillId="19" borderId="10" xfId="0" applyFont="1" applyFill="1" applyBorder="1" applyAlignment="1">
      <alignment horizontal="left" vertical="center" wrapText="1"/>
    </xf>
    <xf numFmtId="0" fontId="5" fillId="19" borderId="10" xfId="0" applyNumberFormat="1" applyFont="1" applyFill="1" applyBorder="1" applyAlignment="1">
      <alignment horizontal="center" vertical="center" shrinkToFit="1"/>
    </xf>
    <xf numFmtId="0" fontId="58" fillId="19" borderId="10" xfId="0" applyFont="1" applyFill="1" applyBorder="1" applyAlignment="1">
      <alignment horizontal="left" vertical="center" wrapText="1"/>
    </xf>
    <xf numFmtId="0" fontId="58" fillId="19" borderId="0" xfId="0" applyNumberFormat="1" applyFont="1" applyFill="1" applyBorder="1" applyAlignment="1">
      <alignment horizontal="center" vertical="center" shrinkToFit="1"/>
    </xf>
    <xf numFmtId="0" fontId="5" fillId="19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8" fillId="19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textRotation="90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left" wrapText="1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center" wrapText="1" shrinkToFi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left" wrapText="1" shrinkToFit="1"/>
    </xf>
    <xf numFmtId="0" fontId="5" fillId="0" borderId="23" xfId="0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 wrapText="1" shrinkToFit="1"/>
    </xf>
    <xf numFmtId="0" fontId="6" fillId="34" borderId="19" xfId="0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19" borderId="21" xfId="0" applyFont="1" applyFill="1" applyBorder="1" applyAlignment="1">
      <alignment horizontal="center" vertical="center"/>
    </xf>
    <xf numFmtId="0" fontId="5" fillId="19" borderId="24" xfId="0" applyNumberFormat="1" applyFont="1" applyFill="1" applyBorder="1" applyAlignment="1">
      <alignment horizontal="left" vertical="center" wrapText="1" shrinkToFit="1"/>
    </xf>
    <xf numFmtId="0" fontId="5" fillId="19" borderId="19" xfId="0" applyFont="1" applyFill="1" applyBorder="1" applyAlignment="1">
      <alignment horizontal="center" vertical="center"/>
    </xf>
    <xf numFmtId="0" fontId="5" fillId="19" borderId="22" xfId="0" applyNumberFormat="1" applyFont="1" applyFill="1" applyBorder="1" applyAlignment="1">
      <alignment horizontal="left" vertical="center" wrapText="1" shrinkToFit="1"/>
    </xf>
    <xf numFmtId="0" fontId="58" fillId="19" borderId="22" xfId="0" applyFont="1" applyFill="1" applyBorder="1" applyAlignment="1">
      <alignment horizontal="left" vertical="center" wrapText="1"/>
    </xf>
    <xf numFmtId="0" fontId="5" fillId="19" borderId="22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 vertical="center"/>
    </xf>
    <xf numFmtId="0" fontId="6" fillId="34" borderId="27" xfId="0" applyNumberFormat="1" applyFont="1" applyFill="1" applyBorder="1" applyAlignment="1">
      <alignment horizontal="center" shrinkToFit="1"/>
    </xf>
    <xf numFmtId="0" fontId="5" fillId="34" borderId="27" xfId="0" applyNumberFormat="1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left" wrapText="1" shrinkToFit="1"/>
    </xf>
    <xf numFmtId="0" fontId="5" fillId="35" borderId="10" xfId="0" applyFont="1" applyFill="1" applyBorder="1" applyAlignment="1">
      <alignment horizontal="center" vertical="center" textRotation="90" shrinkToFit="1"/>
    </xf>
    <xf numFmtId="0" fontId="13" fillId="0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textRotation="90" shrinkToFit="1"/>
    </xf>
    <xf numFmtId="0" fontId="5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60" fillId="0" borderId="0" xfId="0" applyFont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59" fillId="0" borderId="4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59" fillId="0" borderId="19" xfId="0" applyFont="1" applyBorder="1" applyAlignment="1">
      <alignment vertical="center"/>
    </xf>
    <xf numFmtId="0" fontId="59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2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" fillId="0" borderId="33" xfId="0" applyFont="1" applyBorder="1" applyAlignment="1">
      <alignment wrapTex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7" xfId="0" applyFont="1" applyBorder="1" applyAlignment="1">
      <alignment horizontal="center" wrapText="1"/>
    </xf>
    <xf numFmtId="0" fontId="5" fillId="0" borderId="47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4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39" xfId="0" applyFont="1" applyBorder="1" applyAlignment="1">
      <alignment/>
    </xf>
    <xf numFmtId="0" fontId="61" fillId="0" borderId="49" xfId="0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textRotation="90" wrapText="1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center" textRotation="90" wrapText="1"/>
    </xf>
    <xf numFmtId="0" fontId="62" fillId="0" borderId="40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64" fillId="0" borderId="41" xfId="43" applyFont="1" applyBorder="1" applyAlignment="1">
      <alignment horizontal="center" vertical="center" wrapText="1"/>
    </xf>
    <xf numFmtId="0" fontId="64" fillId="0" borderId="32" xfId="43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</xdr:row>
      <xdr:rowOff>0</xdr:rowOff>
    </xdr:from>
    <xdr:to>
      <xdr:col>35</xdr:col>
      <xdr:colOff>0</xdr:colOff>
      <xdr:row>2</xdr:row>
      <xdr:rowOff>0</xdr:rowOff>
    </xdr:to>
    <xdr:sp>
      <xdr:nvSpPr>
        <xdr:cNvPr id="1" name="Line 74"/>
        <xdr:cNvSpPr>
          <a:spLocks/>
        </xdr:cNvSpPr>
      </xdr:nvSpPr>
      <xdr:spPr>
        <a:xfrm>
          <a:off x="11963400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4"/>
  <sheetViews>
    <sheetView tabSelected="1" zoomScale="80" zoomScaleNormal="80" zoomScalePageLayoutView="0" workbookViewId="0" topLeftCell="A1">
      <selection activeCell="A1" sqref="A1:AK1"/>
    </sheetView>
  </sheetViews>
  <sheetFormatPr defaultColWidth="9.140625" defaultRowHeight="15"/>
  <cols>
    <col min="1" max="1" width="5.140625" style="78" customWidth="1"/>
    <col min="2" max="2" width="4.00390625" style="78" customWidth="1"/>
    <col min="3" max="3" width="3.28125" style="78" customWidth="1"/>
    <col min="4" max="4" width="16.00390625" style="81" bestFit="1" customWidth="1"/>
    <col min="5" max="5" width="59.28125" style="75" bestFit="1" customWidth="1"/>
    <col min="6" max="6" width="2.7109375" style="82" customWidth="1"/>
    <col min="7" max="7" width="2.7109375" style="79" customWidth="1"/>
    <col min="8" max="8" width="2.7109375" style="83" customWidth="1"/>
    <col min="9" max="9" width="2.7109375" style="82" customWidth="1"/>
    <col min="10" max="10" width="2.7109375" style="79" customWidth="1"/>
    <col min="11" max="11" width="2.7109375" style="83" customWidth="1"/>
    <col min="12" max="12" width="2.7109375" style="82" customWidth="1"/>
    <col min="13" max="13" width="2.7109375" style="79" customWidth="1"/>
    <col min="14" max="14" width="2.7109375" style="83" customWidth="1"/>
    <col min="15" max="15" width="2.7109375" style="82" customWidth="1"/>
    <col min="16" max="16" width="2.7109375" style="79" customWidth="1"/>
    <col min="17" max="17" width="2.7109375" style="83" customWidth="1"/>
    <col min="18" max="18" width="2.7109375" style="82" customWidth="1"/>
    <col min="19" max="19" width="2.7109375" style="79" customWidth="1"/>
    <col min="20" max="20" width="3.140625" style="83" customWidth="1"/>
    <col min="21" max="21" width="2.7109375" style="82" customWidth="1"/>
    <col min="22" max="22" width="2.7109375" style="79" customWidth="1"/>
    <col min="23" max="23" width="2.7109375" style="83" customWidth="1"/>
    <col min="24" max="24" width="2.7109375" style="82" customWidth="1"/>
    <col min="25" max="25" width="2.7109375" style="79" customWidth="1"/>
    <col min="26" max="26" width="2.7109375" style="83" customWidth="1"/>
    <col min="27" max="27" width="2.7109375" style="82" customWidth="1"/>
    <col min="28" max="28" width="2.7109375" style="79" customWidth="1"/>
    <col min="29" max="29" width="2.7109375" style="83" customWidth="1"/>
    <col min="30" max="30" width="2.7109375" style="82" customWidth="1"/>
    <col min="31" max="31" width="3.00390625" style="79" customWidth="1"/>
    <col min="32" max="32" width="4.57421875" style="83" customWidth="1"/>
    <col min="33" max="33" width="4.8515625" style="82" customWidth="1"/>
    <col min="34" max="34" width="3.140625" style="84" customWidth="1"/>
    <col min="35" max="35" width="7.8515625" style="74" customWidth="1"/>
    <col min="36" max="36" width="81.7109375" style="74" customWidth="1"/>
    <col min="37" max="37" width="65.28125" style="85" bestFit="1" customWidth="1"/>
    <col min="38" max="16384" width="9.140625" style="29" customWidth="1"/>
  </cols>
  <sheetData>
    <row r="1" spans="1:37" ht="115.5" customHeight="1">
      <c r="A1" s="215" t="s">
        <v>377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7"/>
    </row>
    <row r="2" spans="1:37" s="33" customFormat="1" ht="55.5">
      <c r="A2" s="101" t="s">
        <v>114</v>
      </c>
      <c r="B2" s="1" t="s">
        <v>0</v>
      </c>
      <c r="C2" s="1" t="s">
        <v>1</v>
      </c>
      <c r="D2" s="2" t="s">
        <v>2</v>
      </c>
      <c r="E2" s="2" t="s">
        <v>3</v>
      </c>
      <c r="F2" s="3" t="s">
        <v>115</v>
      </c>
      <c r="G2" s="3" t="s">
        <v>116</v>
      </c>
      <c r="H2" s="3" t="s">
        <v>117</v>
      </c>
      <c r="I2" s="3" t="s">
        <v>118</v>
      </c>
      <c r="J2" s="3" t="s">
        <v>119</v>
      </c>
      <c r="K2" s="3" t="s">
        <v>120</v>
      </c>
      <c r="L2" s="3" t="s">
        <v>121</v>
      </c>
      <c r="M2" s="3" t="s">
        <v>122</v>
      </c>
      <c r="N2" s="3" t="s">
        <v>123</v>
      </c>
      <c r="O2" s="3" t="s">
        <v>124</v>
      </c>
      <c r="P2" s="3" t="s">
        <v>125</v>
      </c>
      <c r="Q2" s="3" t="s">
        <v>126</v>
      </c>
      <c r="R2" s="3" t="s">
        <v>127</v>
      </c>
      <c r="S2" s="3" t="s">
        <v>128</v>
      </c>
      <c r="T2" s="3" t="s">
        <v>129</v>
      </c>
      <c r="U2" s="3" t="s">
        <v>130</v>
      </c>
      <c r="V2" s="3" t="s">
        <v>131</v>
      </c>
      <c r="W2" s="3" t="s">
        <v>132</v>
      </c>
      <c r="X2" s="3" t="s">
        <v>133</v>
      </c>
      <c r="Y2" s="3" t="s">
        <v>134</v>
      </c>
      <c r="Z2" s="3" t="s">
        <v>135</v>
      </c>
      <c r="AA2" s="3" t="s">
        <v>136</v>
      </c>
      <c r="AB2" s="3" t="s">
        <v>137</v>
      </c>
      <c r="AC2" s="3" t="s">
        <v>138</v>
      </c>
      <c r="AD2" s="30" t="s">
        <v>4</v>
      </c>
      <c r="AE2" s="30" t="s">
        <v>5</v>
      </c>
      <c r="AF2" s="30" t="s">
        <v>6</v>
      </c>
      <c r="AG2" s="3" t="s">
        <v>7</v>
      </c>
      <c r="AH2" s="3" t="s">
        <v>8</v>
      </c>
      <c r="AI2" s="31" t="s">
        <v>9</v>
      </c>
      <c r="AJ2" s="32" t="s">
        <v>139</v>
      </c>
      <c r="AK2" s="102" t="s">
        <v>140</v>
      </c>
    </row>
    <row r="3" spans="1:37" s="37" customFormat="1" ht="12.75">
      <c r="A3" s="103" t="s">
        <v>141</v>
      </c>
      <c r="B3" s="6" t="s">
        <v>142</v>
      </c>
      <c r="C3" s="6">
        <v>1</v>
      </c>
      <c r="D3" s="6" t="s">
        <v>143</v>
      </c>
      <c r="E3" s="34" t="s">
        <v>144</v>
      </c>
      <c r="F3" s="35">
        <v>10</v>
      </c>
      <c r="G3" s="35">
        <v>0</v>
      </c>
      <c r="H3" s="35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6">
        <f>F3+I3+L3+O3+R3+U3+X3+AA3</f>
        <v>10</v>
      </c>
      <c r="AE3" s="36">
        <f>G3+J3+M3+P3+S3+V3+Y3+AB3</f>
        <v>0</v>
      </c>
      <c r="AF3" s="36">
        <f>SUM(AD3:AE3)</f>
        <v>10</v>
      </c>
      <c r="AG3" s="36">
        <f>AC3+Z3+W3+T3+Q3+N3+K3+H3</f>
        <v>2</v>
      </c>
      <c r="AH3" s="36" t="s">
        <v>14</v>
      </c>
      <c r="AI3" s="36"/>
      <c r="AJ3" s="36"/>
      <c r="AK3" s="104"/>
    </row>
    <row r="4" spans="1:37" s="37" customFormat="1" ht="12.75">
      <c r="A4" s="105" t="s">
        <v>141</v>
      </c>
      <c r="B4" s="7" t="s">
        <v>145</v>
      </c>
      <c r="C4" s="7">
        <v>7</v>
      </c>
      <c r="D4" s="38" t="s">
        <v>146</v>
      </c>
      <c r="E4" s="39" t="s">
        <v>147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>
        <v>10</v>
      </c>
      <c r="Y4" s="40">
        <v>5</v>
      </c>
      <c r="Z4" s="40">
        <v>3</v>
      </c>
      <c r="AA4" s="40"/>
      <c r="AB4" s="40"/>
      <c r="AC4" s="40"/>
      <c r="AD4" s="36">
        <f aca="true" t="shared" si="0" ref="AD4:AE10">F4+I4+L4+O4+R4+U4+X4+AA4</f>
        <v>10</v>
      </c>
      <c r="AE4" s="36">
        <f t="shared" si="0"/>
        <v>5</v>
      </c>
      <c r="AF4" s="36">
        <f aca="true" t="shared" si="1" ref="AF4:AF68">SUM(AD4:AE4)</f>
        <v>15</v>
      </c>
      <c r="AG4" s="36">
        <f aca="true" t="shared" si="2" ref="AG4:AG10">AC4+Z4+W4+T4+Q4+N4+K4+H4</f>
        <v>3</v>
      </c>
      <c r="AH4" s="36" t="s">
        <v>18</v>
      </c>
      <c r="AI4" s="36"/>
      <c r="AJ4" s="36"/>
      <c r="AK4" s="104"/>
    </row>
    <row r="5" spans="1:37" s="37" customFormat="1" ht="12.75">
      <c r="A5" s="105" t="s">
        <v>141</v>
      </c>
      <c r="B5" s="7" t="s">
        <v>142</v>
      </c>
      <c r="C5" s="7">
        <v>1</v>
      </c>
      <c r="D5" s="7" t="s">
        <v>148</v>
      </c>
      <c r="E5" s="41" t="s">
        <v>149</v>
      </c>
      <c r="F5" s="35">
        <v>10</v>
      </c>
      <c r="G5" s="35">
        <v>0</v>
      </c>
      <c r="H5" s="35">
        <v>2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>
        <f t="shared" si="0"/>
        <v>10</v>
      </c>
      <c r="AE5" s="36">
        <f t="shared" si="0"/>
        <v>0</v>
      </c>
      <c r="AF5" s="36">
        <f t="shared" si="1"/>
        <v>10</v>
      </c>
      <c r="AG5" s="36">
        <f t="shared" si="2"/>
        <v>2</v>
      </c>
      <c r="AH5" s="36" t="s">
        <v>14</v>
      </c>
      <c r="AI5" s="36"/>
      <c r="AJ5" s="36"/>
      <c r="AK5" s="104"/>
    </row>
    <row r="6" spans="1:37" s="37" customFormat="1" ht="12.75">
      <c r="A6" s="105" t="s">
        <v>141</v>
      </c>
      <c r="B6" s="7" t="s">
        <v>145</v>
      </c>
      <c r="C6" s="7">
        <v>7</v>
      </c>
      <c r="D6" s="7" t="s">
        <v>150</v>
      </c>
      <c r="E6" s="41" t="s">
        <v>151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>
        <v>10</v>
      </c>
      <c r="Y6" s="35">
        <v>0</v>
      </c>
      <c r="Z6" s="35">
        <v>2</v>
      </c>
      <c r="AA6" s="35"/>
      <c r="AB6" s="35"/>
      <c r="AC6" s="35"/>
      <c r="AD6" s="36">
        <f t="shared" si="0"/>
        <v>10</v>
      </c>
      <c r="AE6" s="36">
        <f t="shared" si="0"/>
        <v>0</v>
      </c>
      <c r="AF6" s="36">
        <f t="shared" si="1"/>
        <v>10</v>
      </c>
      <c r="AG6" s="36">
        <f t="shared" si="2"/>
        <v>2</v>
      </c>
      <c r="AH6" s="36" t="s">
        <v>14</v>
      </c>
      <c r="AI6" s="36"/>
      <c r="AJ6" s="36"/>
      <c r="AK6" s="104"/>
    </row>
    <row r="7" spans="1:37" s="37" customFormat="1" ht="12.75">
      <c r="A7" s="105" t="s">
        <v>141</v>
      </c>
      <c r="B7" s="7" t="s">
        <v>142</v>
      </c>
      <c r="C7" s="7">
        <v>1</v>
      </c>
      <c r="D7" s="38" t="s">
        <v>152</v>
      </c>
      <c r="E7" s="41" t="s">
        <v>153</v>
      </c>
      <c r="F7" s="35">
        <v>0</v>
      </c>
      <c r="G7" s="35">
        <v>10</v>
      </c>
      <c r="H7" s="35">
        <v>2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>
        <f t="shared" si="0"/>
        <v>0</v>
      </c>
      <c r="AE7" s="36">
        <f t="shared" si="0"/>
        <v>10</v>
      </c>
      <c r="AF7" s="36">
        <f t="shared" si="1"/>
        <v>10</v>
      </c>
      <c r="AG7" s="36">
        <f t="shared" si="2"/>
        <v>2</v>
      </c>
      <c r="AH7" s="36" t="s">
        <v>18</v>
      </c>
      <c r="AI7" s="36"/>
      <c r="AJ7" s="36"/>
      <c r="AK7" s="104"/>
    </row>
    <row r="8" spans="1:37" s="37" customFormat="1" ht="12.75">
      <c r="A8" s="105" t="s">
        <v>141</v>
      </c>
      <c r="B8" s="7" t="s">
        <v>15</v>
      </c>
      <c r="C8" s="7">
        <v>6</v>
      </c>
      <c r="D8" s="7" t="s">
        <v>154</v>
      </c>
      <c r="E8" s="41" t="s">
        <v>155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>
        <v>10</v>
      </c>
      <c r="V8" s="35">
        <v>0</v>
      </c>
      <c r="W8" s="35">
        <v>2</v>
      </c>
      <c r="X8" s="35"/>
      <c r="Y8" s="35"/>
      <c r="Z8" s="35"/>
      <c r="AA8" s="35"/>
      <c r="AB8" s="35"/>
      <c r="AC8" s="35"/>
      <c r="AD8" s="36">
        <f t="shared" si="0"/>
        <v>10</v>
      </c>
      <c r="AE8" s="36">
        <f t="shared" si="0"/>
        <v>0</v>
      </c>
      <c r="AF8" s="36">
        <f t="shared" si="1"/>
        <v>10</v>
      </c>
      <c r="AG8" s="36">
        <f t="shared" si="2"/>
        <v>2</v>
      </c>
      <c r="AH8" s="36" t="s">
        <v>14</v>
      </c>
      <c r="AI8" s="36"/>
      <c r="AJ8" s="36"/>
      <c r="AK8" s="104"/>
    </row>
    <row r="9" spans="1:37" s="37" customFormat="1" ht="12.75">
      <c r="A9" s="106" t="s">
        <v>141</v>
      </c>
      <c r="B9" s="38" t="s">
        <v>15</v>
      </c>
      <c r="C9" s="38">
        <v>6</v>
      </c>
      <c r="D9" s="38" t="s">
        <v>156</v>
      </c>
      <c r="E9" s="39" t="s">
        <v>157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>
        <v>10</v>
      </c>
      <c r="V9" s="35">
        <v>0</v>
      </c>
      <c r="W9" s="35">
        <v>2</v>
      </c>
      <c r="X9" s="35"/>
      <c r="Y9" s="35"/>
      <c r="Z9" s="35"/>
      <c r="AA9" s="35"/>
      <c r="AB9" s="35"/>
      <c r="AC9" s="35"/>
      <c r="AD9" s="36">
        <f t="shared" si="0"/>
        <v>10</v>
      </c>
      <c r="AE9" s="36">
        <f t="shared" si="0"/>
        <v>0</v>
      </c>
      <c r="AF9" s="42">
        <f t="shared" si="1"/>
        <v>10</v>
      </c>
      <c r="AG9" s="36">
        <f t="shared" si="2"/>
        <v>2</v>
      </c>
      <c r="AH9" s="36" t="s">
        <v>14</v>
      </c>
      <c r="AI9" s="36"/>
      <c r="AJ9" s="36"/>
      <c r="AK9" s="107"/>
    </row>
    <row r="10" spans="1:37" s="37" customFormat="1" ht="12.75">
      <c r="A10" s="108" t="s">
        <v>141</v>
      </c>
      <c r="B10" s="43" t="s">
        <v>145</v>
      </c>
      <c r="C10" s="43">
        <v>8</v>
      </c>
      <c r="D10" s="43" t="s">
        <v>158</v>
      </c>
      <c r="E10" s="44" t="s">
        <v>159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v>10</v>
      </c>
      <c r="AB10" s="35">
        <v>0</v>
      </c>
      <c r="AC10" s="35">
        <v>2</v>
      </c>
      <c r="AD10" s="45">
        <f t="shared" si="0"/>
        <v>10</v>
      </c>
      <c r="AE10" s="45">
        <f t="shared" si="0"/>
        <v>0</v>
      </c>
      <c r="AF10" s="45">
        <f t="shared" si="1"/>
        <v>10</v>
      </c>
      <c r="AG10" s="45">
        <f t="shared" si="2"/>
        <v>2</v>
      </c>
      <c r="AH10" s="45" t="s">
        <v>14</v>
      </c>
      <c r="AI10" s="45"/>
      <c r="AJ10" s="45"/>
      <c r="AK10" s="109"/>
    </row>
    <row r="11" spans="1:37" s="37" customFormat="1" ht="15">
      <c r="A11" s="110" t="s">
        <v>141</v>
      </c>
      <c r="B11" s="46"/>
      <c r="C11" s="46"/>
      <c r="D11" s="46"/>
      <c r="E11" s="47" t="s">
        <v>160</v>
      </c>
      <c r="F11" s="48">
        <f>SUM(F3:F10)</f>
        <v>20</v>
      </c>
      <c r="G11" s="48">
        <f aca="true" t="shared" si="3" ref="G11:AC11">SUM(G3:G10)</f>
        <v>10</v>
      </c>
      <c r="H11" s="48">
        <v>6</v>
      </c>
      <c r="I11" s="48">
        <f t="shared" si="3"/>
        <v>0</v>
      </c>
      <c r="J11" s="48">
        <f t="shared" si="3"/>
        <v>0</v>
      </c>
      <c r="K11" s="48">
        <f>SUM(K3:K10)</f>
        <v>0</v>
      </c>
      <c r="L11" s="48">
        <f>SUM(L3:L10)</f>
        <v>0</v>
      </c>
      <c r="M11" s="48">
        <f t="shared" si="3"/>
        <v>0</v>
      </c>
      <c r="N11" s="48">
        <f>SUM(N3:N10)</f>
        <v>0</v>
      </c>
      <c r="O11" s="48">
        <f>SUM(O3:O10)</f>
        <v>0</v>
      </c>
      <c r="P11" s="48">
        <f>SUM(P3:P10)</f>
        <v>0</v>
      </c>
      <c r="Q11" s="48">
        <f>SUM(Q3:Q10)</f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20</v>
      </c>
      <c r="V11" s="48">
        <f t="shared" si="3"/>
        <v>0</v>
      </c>
      <c r="W11" s="48">
        <f t="shared" si="3"/>
        <v>4</v>
      </c>
      <c r="X11" s="48">
        <f>SUM(X3:X10)</f>
        <v>20</v>
      </c>
      <c r="Y11" s="48">
        <f>SUM(Y3:Y10)</f>
        <v>5</v>
      </c>
      <c r="Z11" s="48">
        <f>SUM(Z3:Z10)</f>
        <v>5</v>
      </c>
      <c r="AA11" s="48">
        <f t="shared" si="3"/>
        <v>10</v>
      </c>
      <c r="AB11" s="48">
        <f t="shared" si="3"/>
        <v>0</v>
      </c>
      <c r="AC11" s="48">
        <f t="shared" si="3"/>
        <v>2</v>
      </c>
      <c r="AD11" s="48">
        <f>SUM(AD3:AD10)</f>
        <v>70</v>
      </c>
      <c r="AE11" s="48">
        <f>SUM(AE3:AE10)</f>
        <v>15</v>
      </c>
      <c r="AF11" s="48">
        <f t="shared" si="1"/>
        <v>85</v>
      </c>
      <c r="AG11" s="48">
        <f>SUM(AG3:AG10)</f>
        <v>17</v>
      </c>
      <c r="AH11" s="48"/>
      <c r="AI11" s="48"/>
      <c r="AJ11" s="48"/>
      <c r="AK11" s="111"/>
    </row>
    <row r="12" spans="1:37" s="37" customFormat="1" ht="12.75">
      <c r="A12" s="103" t="s">
        <v>141</v>
      </c>
      <c r="B12" s="6" t="s">
        <v>142</v>
      </c>
      <c r="C12" s="6">
        <v>1</v>
      </c>
      <c r="D12" s="6" t="s">
        <v>161</v>
      </c>
      <c r="E12" s="34" t="s">
        <v>162</v>
      </c>
      <c r="F12" s="35">
        <v>5</v>
      </c>
      <c r="G12" s="35">
        <v>5</v>
      </c>
      <c r="H12" s="35">
        <v>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49">
        <f>F12+I12+L12+O12+R12+U12+X12+AA12</f>
        <v>5</v>
      </c>
      <c r="AE12" s="49">
        <f>G12+J12+M12+P12+S12+V12+Y12+AB12</f>
        <v>5</v>
      </c>
      <c r="AF12" s="49">
        <f t="shared" si="1"/>
        <v>10</v>
      </c>
      <c r="AG12" s="49">
        <f>AC12+Z12+W12+T12+Q12+N12+K12+H12</f>
        <v>2</v>
      </c>
      <c r="AH12" s="49" t="s">
        <v>14</v>
      </c>
      <c r="AI12" s="49"/>
      <c r="AJ12" s="49"/>
      <c r="AK12" s="112"/>
    </row>
    <row r="13" spans="1:37" s="37" customFormat="1" ht="12.75">
      <c r="A13" s="105" t="s">
        <v>141</v>
      </c>
      <c r="B13" s="7" t="s">
        <v>142</v>
      </c>
      <c r="C13" s="7">
        <v>2</v>
      </c>
      <c r="D13" s="7" t="s">
        <v>163</v>
      </c>
      <c r="E13" s="41" t="s">
        <v>164</v>
      </c>
      <c r="F13" s="35"/>
      <c r="G13" s="35"/>
      <c r="H13" s="35"/>
      <c r="I13" s="35">
        <v>10</v>
      </c>
      <c r="J13" s="35">
        <v>5</v>
      </c>
      <c r="K13" s="35">
        <v>3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>
        <f aca="true" t="shared" si="4" ref="AD13:AE16">F13+I13+L13+O13+R13+U13+X13+AA13</f>
        <v>10</v>
      </c>
      <c r="AE13" s="36">
        <f t="shared" si="4"/>
        <v>5</v>
      </c>
      <c r="AF13" s="36">
        <f t="shared" si="1"/>
        <v>15</v>
      </c>
      <c r="AG13" s="36">
        <f>AC13+Z13+W13+T13+Q13+N13+K13+H13</f>
        <v>3</v>
      </c>
      <c r="AH13" s="36" t="s">
        <v>14</v>
      </c>
      <c r="AI13" s="36"/>
      <c r="AJ13" s="6" t="s">
        <v>161</v>
      </c>
      <c r="AK13" s="113" t="s">
        <v>162</v>
      </c>
    </row>
    <row r="14" spans="1:37" s="37" customFormat="1" ht="12.75">
      <c r="A14" s="105" t="s">
        <v>141</v>
      </c>
      <c r="B14" s="7" t="s">
        <v>11</v>
      </c>
      <c r="C14" s="7">
        <v>3</v>
      </c>
      <c r="D14" s="7" t="s">
        <v>165</v>
      </c>
      <c r="E14" s="41" t="s">
        <v>166</v>
      </c>
      <c r="F14" s="35"/>
      <c r="G14" s="35"/>
      <c r="H14" s="35"/>
      <c r="I14" s="35"/>
      <c r="J14" s="35"/>
      <c r="K14" s="35"/>
      <c r="L14" s="35">
        <v>10</v>
      </c>
      <c r="M14" s="35">
        <v>5</v>
      </c>
      <c r="N14" s="35">
        <v>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>
        <f t="shared" si="4"/>
        <v>10</v>
      </c>
      <c r="AE14" s="36">
        <f t="shared" si="4"/>
        <v>5</v>
      </c>
      <c r="AF14" s="36">
        <f t="shared" si="1"/>
        <v>15</v>
      </c>
      <c r="AG14" s="36">
        <f>AC14+Z14+W14+T14+Q14+N14+K14+H14</f>
        <v>3</v>
      </c>
      <c r="AH14" s="36" t="s">
        <v>14</v>
      </c>
      <c r="AI14" s="36"/>
      <c r="AJ14" s="6" t="s">
        <v>161</v>
      </c>
      <c r="AK14" s="113" t="s">
        <v>162</v>
      </c>
    </row>
    <row r="15" spans="1:37" s="37" customFormat="1" ht="12.75">
      <c r="A15" s="105" t="s">
        <v>141</v>
      </c>
      <c r="B15" s="7" t="s">
        <v>11</v>
      </c>
      <c r="C15" s="7">
        <v>4</v>
      </c>
      <c r="D15" s="7" t="s">
        <v>167</v>
      </c>
      <c r="E15" s="41" t="s">
        <v>168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v>0</v>
      </c>
      <c r="P15" s="35">
        <v>10</v>
      </c>
      <c r="Q15" s="35">
        <v>2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>
        <f t="shared" si="4"/>
        <v>0</v>
      </c>
      <c r="AE15" s="36">
        <f t="shared" si="4"/>
        <v>10</v>
      </c>
      <c r="AF15" s="36">
        <f t="shared" si="1"/>
        <v>10</v>
      </c>
      <c r="AG15" s="36">
        <f>AC15+Z15+W15+T15+Q15+N15+K15+H15</f>
        <v>2</v>
      </c>
      <c r="AH15" s="36" t="s">
        <v>18</v>
      </c>
      <c r="AI15" s="36"/>
      <c r="AJ15" s="7" t="s">
        <v>163</v>
      </c>
      <c r="AK15" s="114" t="s">
        <v>164</v>
      </c>
    </row>
    <row r="16" spans="1:37" s="37" customFormat="1" ht="12.75">
      <c r="A16" s="108" t="s">
        <v>141</v>
      </c>
      <c r="B16" s="43" t="s">
        <v>15</v>
      </c>
      <c r="C16" s="43">
        <v>5</v>
      </c>
      <c r="D16" s="43" t="s">
        <v>169</v>
      </c>
      <c r="E16" s="50" t="s">
        <v>170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v>0</v>
      </c>
      <c r="S16" s="35">
        <v>10</v>
      </c>
      <c r="T16" s="35">
        <v>2</v>
      </c>
      <c r="U16" s="35"/>
      <c r="V16" s="35"/>
      <c r="W16" s="35"/>
      <c r="X16" s="35"/>
      <c r="Y16" s="35"/>
      <c r="Z16" s="35"/>
      <c r="AA16" s="35"/>
      <c r="AB16" s="35"/>
      <c r="AC16" s="35"/>
      <c r="AD16" s="45">
        <f t="shared" si="4"/>
        <v>0</v>
      </c>
      <c r="AE16" s="45">
        <f t="shared" si="4"/>
        <v>10</v>
      </c>
      <c r="AF16" s="45">
        <f t="shared" si="1"/>
        <v>10</v>
      </c>
      <c r="AG16" s="45">
        <f>AC16+Z16+W16+T16+Q16+N16+K16+H16</f>
        <v>2</v>
      </c>
      <c r="AH16" s="45" t="s">
        <v>18</v>
      </c>
      <c r="AI16" s="45"/>
      <c r="AJ16" s="45"/>
      <c r="AK16" s="109"/>
    </row>
    <row r="17" spans="1:37" s="37" customFormat="1" ht="12.75">
      <c r="A17" s="110" t="s">
        <v>141</v>
      </c>
      <c r="B17" s="46"/>
      <c r="C17" s="46"/>
      <c r="D17" s="46"/>
      <c r="E17" s="51" t="s">
        <v>171</v>
      </c>
      <c r="F17" s="48">
        <f>SUM(F12:F16)</f>
        <v>5</v>
      </c>
      <c r="G17" s="48">
        <f aca="true" t="shared" si="5" ref="G17:AC17">SUM(G12:G16)</f>
        <v>5</v>
      </c>
      <c r="H17" s="48">
        <f t="shared" si="5"/>
        <v>2</v>
      </c>
      <c r="I17" s="48">
        <f t="shared" si="5"/>
        <v>10</v>
      </c>
      <c r="J17" s="48">
        <f t="shared" si="5"/>
        <v>5</v>
      </c>
      <c r="K17" s="48">
        <f>SUM(K12:K16)</f>
        <v>3</v>
      </c>
      <c r="L17" s="48">
        <f t="shared" si="5"/>
        <v>10</v>
      </c>
      <c r="M17" s="48">
        <f t="shared" si="5"/>
        <v>5</v>
      </c>
      <c r="N17" s="48">
        <f t="shared" si="5"/>
        <v>3</v>
      </c>
      <c r="O17" s="48">
        <f t="shared" si="5"/>
        <v>0</v>
      </c>
      <c r="P17" s="48">
        <f t="shared" si="5"/>
        <v>10</v>
      </c>
      <c r="Q17" s="48">
        <f t="shared" si="5"/>
        <v>2</v>
      </c>
      <c r="R17" s="48">
        <f t="shared" si="5"/>
        <v>0</v>
      </c>
      <c r="S17" s="48">
        <f t="shared" si="5"/>
        <v>10</v>
      </c>
      <c r="T17" s="48">
        <f t="shared" si="5"/>
        <v>2</v>
      </c>
      <c r="U17" s="48">
        <f t="shared" si="5"/>
        <v>0</v>
      </c>
      <c r="V17" s="48">
        <f t="shared" si="5"/>
        <v>0</v>
      </c>
      <c r="W17" s="48">
        <f t="shared" si="5"/>
        <v>0</v>
      </c>
      <c r="X17" s="48">
        <f t="shared" si="5"/>
        <v>0</v>
      </c>
      <c r="Y17" s="48">
        <f t="shared" si="5"/>
        <v>0</v>
      </c>
      <c r="Z17" s="48">
        <f t="shared" si="5"/>
        <v>0</v>
      </c>
      <c r="AA17" s="48">
        <f t="shared" si="5"/>
        <v>0</v>
      </c>
      <c r="AB17" s="48">
        <f t="shared" si="5"/>
        <v>0</v>
      </c>
      <c r="AC17" s="48">
        <f t="shared" si="5"/>
        <v>0</v>
      </c>
      <c r="AD17" s="48">
        <f>SUM(AD12:AD16)</f>
        <v>25</v>
      </c>
      <c r="AE17" s="48">
        <f>SUM(AE12:AE16)</f>
        <v>35</v>
      </c>
      <c r="AF17" s="48">
        <f t="shared" si="1"/>
        <v>60</v>
      </c>
      <c r="AG17" s="48">
        <f>SUM(AG12:AG16)</f>
        <v>12</v>
      </c>
      <c r="AH17" s="48"/>
      <c r="AI17" s="48"/>
      <c r="AJ17" s="48"/>
      <c r="AK17" s="111"/>
    </row>
    <row r="18" spans="1:37" s="37" customFormat="1" ht="12.75">
      <c r="A18" s="103" t="s">
        <v>141</v>
      </c>
      <c r="B18" s="6" t="s">
        <v>15</v>
      </c>
      <c r="C18" s="6">
        <v>5</v>
      </c>
      <c r="D18" s="52" t="s">
        <v>172</v>
      </c>
      <c r="E18" s="53" t="s">
        <v>173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v>10</v>
      </c>
      <c r="S18" s="35">
        <v>0</v>
      </c>
      <c r="T18" s="35">
        <v>2</v>
      </c>
      <c r="U18" s="35"/>
      <c r="V18" s="35"/>
      <c r="W18" s="35"/>
      <c r="X18" s="35"/>
      <c r="Y18" s="35"/>
      <c r="Z18" s="35"/>
      <c r="AA18" s="35"/>
      <c r="AB18" s="35"/>
      <c r="AC18" s="35"/>
      <c r="AD18" s="49">
        <f>F18+I18+L18+O18+R18+U18+X18+AA18</f>
        <v>10</v>
      </c>
      <c r="AE18" s="49">
        <f>G18+J18+M18+P18+S18+V18+Y18+AB18</f>
        <v>0</v>
      </c>
      <c r="AF18" s="49">
        <f t="shared" si="1"/>
        <v>10</v>
      </c>
      <c r="AG18" s="49">
        <f aca="true" t="shared" si="6" ref="AG18:AG25">AC18+Z18+W18+T18+Q18+N18+K18+H18</f>
        <v>2</v>
      </c>
      <c r="AH18" s="49" t="s">
        <v>14</v>
      </c>
      <c r="AI18" s="49"/>
      <c r="AJ18" s="49"/>
      <c r="AK18" s="112"/>
    </row>
    <row r="19" spans="1:37" s="37" customFormat="1" ht="12.75">
      <c r="A19" s="105" t="s">
        <v>141</v>
      </c>
      <c r="B19" s="7" t="s">
        <v>142</v>
      </c>
      <c r="C19" s="7">
        <v>1</v>
      </c>
      <c r="D19" s="7" t="s">
        <v>174</v>
      </c>
      <c r="E19" s="41" t="s">
        <v>175</v>
      </c>
      <c r="F19" s="35">
        <v>5</v>
      </c>
      <c r="G19" s="35">
        <v>5</v>
      </c>
      <c r="H19" s="35">
        <v>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>
        <f aca="true" t="shared" si="7" ref="AD19:AE25">F19+I19+L19+O19+R19+U19+X19+AA19</f>
        <v>5</v>
      </c>
      <c r="AE19" s="36">
        <f t="shared" si="7"/>
        <v>5</v>
      </c>
      <c r="AF19" s="36">
        <f t="shared" si="1"/>
        <v>10</v>
      </c>
      <c r="AG19" s="36">
        <f t="shared" si="6"/>
        <v>2</v>
      </c>
      <c r="AH19" s="36" t="s">
        <v>14</v>
      </c>
      <c r="AI19" s="36"/>
      <c r="AJ19" s="36"/>
      <c r="AK19" s="104"/>
    </row>
    <row r="20" spans="1:37" s="37" customFormat="1" ht="12.75">
      <c r="A20" s="105" t="s">
        <v>141</v>
      </c>
      <c r="B20" s="7" t="s">
        <v>142</v>
      </c>
      <c r="C20" s="7">
        <v>2</v>
      </c>
      <c r="D20" s="7" t="s">
        <v>176</v>
      </c>
      <c r="E20" s="54" t="s">
        <v>177</v>
      </c>
      <c r="F20" s="35"/>
      <c r="G20" s="35"/>
      <c r="H20" s="35"/>
      <c r="I20" s="35">
        <v>10</v>
      </c>
      <c r="J20" s="35">
        <v>0</v>
      </c>
      <c r="K20" s="35">
        <v>2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>
        <f t="shared" si="7"/>
        <v>10</v>
      </c>
      <c r="AE20" s="36">
        <f t="shared" si="7"/>
        <v>0</v>
      </c>
      <c r="AF20" s="36">
        <f t="shared" si="1"/>
        <v>10</v>
      </c>
      <c r="AG20" s="36">
        <f t="shared" si="6"/>
        <v>2</v>
      </c>
      <c r="AH20" s="36" t="s">
        <v>14</v>
      </c>
      <c r="AI20" s="36"/>
      <c r="AJ20" s="36" t="s">
        <v>174</v>
      </c>
      <c r="AK20" s="114" t="s">
        <v>175</v>
      </c>
    </row>
    <row r="21" spans="1:37" s="37" customFormat="1" ht="25.5">
      <c r="A21" s="105" t="s">
        <v>141</v>
      </c>
      <c r="B21" s="7" t="s">
        <v>142</v>
      </c>
      <c r="C21" s="7">
        <v>2</v>
      </c>
      <c r="D21" s="7" t="s">
        <v>178</v>
      </c>
      <c r="E21" s="54" t="s">
        <v>179</v>
      </c>
      <c r="F21" s="35"/>
      <c r="G21" s="35"/>
      <c r="H21" s="35"/>
      <c r="I21" s="35">
        <v>5</v>
      </c>
      <c r="J21" s="35">
        <v>5</v>
      </c>
      <c r="K21" s="35">
        <v>2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6">
        <f t="shared" si="7"/>
        <v>5</v>
      </c>
      <c r="AE21" s="36">
        <f t="shared" si="7"/>
        <v>5</v>
      </c>
      <c r="AF21" s="36">
        <f t="shared" si="1"/>
        <v>10</v>
      </c>
      <c r="AG21" s="36">
        <f t="shared" si="6"/>
        <v>2</v>
      </c>
      <c r="AH21" s="36" t="s">
        <v>14</v>
      </c>
      <c r="AI21" s="36"/>
      <c r="AJ21" s="36" t="s">
        <v>174</v>
      </c>
      <c r="AK21" s="104" t="s">
        <v>175</v>
      </c>
    </row>
    <row r="22" spans="1:37" s="37" customFormat="1" ht="25.5">
      <c r="A22" s="105" t="s">
        <v>141</v>
      </c>
      <c r="B22" s="7" t="s">
        <v>11</v>
      </c>
      <c r="C22" s="7">
        <v>3</v>
      </c>
      <c r="D22" s="7" t="s">
        <v>180</v>
      </c>
      <c r="E22" s="41" t="s">
        <v>181</v>
      </c>
      <c r="F22" s="35"/>
      <c r="G22" s="35"/>
      <c r="H22" s="35"/>
      <c r="I22" s="35"/>
      <c r="J22" s="35"/>
      <c r="K22" s="35"/>
      <c r="L22" s="35">
        <v>5</v>
      </c>
      <c r="M22" s="35">
        <v>5</v>
      </c>
      <c r="N22" s="35">
        <v>2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>
        <f t="shared" si="7"/>
        <v>5</v>
      </c>
      <c r="AE22" s="36">
        <f t="shared" si="7"/>
        <v>5</v>
      </c>
      <c r="AF22" s="36">
        <f t="shared" si="1"/>
        <v>10</v>
      </c>
      <c r="AG22" s="36">
        <f t="shared" si="6"/>
        <v>2</v>
      </c>
      <c r="AH22" s="36" t="s">
        <v>18</v>
      </c>
      <c r="AI22" s="36"/>
      <c r="AJ22" s="36" t="s">
        <v>178</v>
      </c>
      <c r="AK22" s="114" t="s">
        <v>182</v>
      </c>
    </row>
    <row r="23" spans="1:37" s="37" customFormat="1" ht="12.75">
      <c r="A23" s="105" t="s">
        <v>141</v>
      </c>
      <c r="B23" s="7" t="s">
        <v>11</v>
      </c>
      <c r="C23" s="7">
        <v>4</v>
      </c>
      <c r="D23" s="7" t="s">
        <v>183</v>
      </c>
      <c r="E23" s="41" t="s">
        <v>184</v>
      </c>
      <c r="F23" s="35"/>
      <c r="G23" s="35"/>
      <c r="H23" s="35"/>
      <c r="I23" s="35"/>
      <c r="J23" s="35"/>
      <c r="K23" s="35"/>
      <c r="L23" s="35"/>
      <c r="M23" s="35"/>
      <c r="N23" s="35"/>
      <c r="O23" s="35">
        <v>10</v>
      </c>
      <c r="P23" s="35">
        <v>0</v>
      </c>
      <c r="Q23" s="35">
        <v>2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>
        <f t="shared" si="7"/>
        <v>10</v>
      </c>
      <c r="AE23" s="36">
        <f t="shared" si="7"/>
        <v>0</v>
      </c>
      <c r="AF23" s="36">
        <f t="shared" si="1"/>
        <v>10</v>
      </c>
      <c r="AG23" s="36">
        <f t="shared" si="6"/>
        <v>2</v>
      </c>
      <c r="AH23" s="36" t="s">
        <v>14</v>
      </c>
      <c r="AI23" s="36"/>
      <c r="AJ23" s="7" t="s">
        <v>180</v>
      </c>
      <c r="AK23" s="104" t="s">
        <v>181</v>
      </c>
    </row>
    <row r="24" spans="1:37" s="37" customFormat="1" ht="12.75">
      <c r="A24" s="106" t="s">
        <v>141</v>
      </c>
      <c r="B24" s="38" t="s">
        <v>15</v>
      </c>
      <c r="C24" s="38">
        <v>5</v>
      </c>
      <c r="D24" s="38" t="s">
        <v>185</v>
      </c>
      <c r="E24" s="41" t="s">
        <v>186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0</v>
      </c>
      <c r="S24" s="40">
        <v>10</v>
      </c>
      <c r="T24" s="40">
        <v>2</v>
      </c>
      <c r="U24" s="40"/>
      <c r="V24" s="40"/>
      <c r="W24" s="40"/>
      <c r="X24" s="40"/>
      <c r="Y24" s="40"/>
      <c r="Z24" s="40"/>
      <c r="AA24" s="40"/>
      <c r="AB24" s="40"/>
      <c r="AC24" s="40"/>
      <c r="AD24" s="36">
        <f t="shared" si="7"/>
        <v>0</v>
      </c>
      <c r="AE24" s="36">
        <f t="shared" si="7"/>
        <v>10</v>
      </c>
      <c r="AF24" s="36">
        <f t="shared" si="1"/>
        <v>10</v>
      </c>
      <c r="AG24" s="36">
        <f t="shared" si="6"/>
        <v>2</v>
      </c>
      <c r="AH24" s="36" t="s">
        <v>18</v>
      </c>
      <c r="AI24" s="36"/>
      <c r="AJ24" s="7" t="s">
        <v>183</v>
      </c>
      <c r="AK24" s="104" t="s">
        <v>184</v>
      </c>
    </row>
    <row r="25" spans="1:37" s="37" customFormat="1" ht="12.75">
      <c r="A25" s="108" t="s">
        <v>141</v>
      </c>
      <c r="B25" s="43" t="s">
        <v>15</v>
      </c>
      <c r="C25" s="43">
        <v>6</v>
      </c>
      <c r="D25" s="55" t="s">
        <v>187</v>
      </c>
      <c r="E25" s="44" t="s">
        <v>188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5</v>
      </c>
      <c r="V25" s="35">
        <v>5</v>
      </c>
      <c r="W25" s="35">
        <v>2</v>
      </c>
      <c r="X25" s="35"/>
      <c r="Y25" s="35"/>
      <c r="Z25" s="35"/>
      <c r="AA25" s="35"/>
      <c r="AB25" s="35"/>
      <c r="AC25" s="35"/>
      <c r="AD25" s="45">
        <f t="shared" si="7"/>
        <v>5</v>
      </c>
      <c r="AE25" s="45">
        <f t="shared" si="7"/>
        <v>5</v>
      </c>
      <c r="AF25" s="45">
        <f t="shared" si="1"/>
        <v>10</v>
      </c>
      <c r="AG25" s="45">
        <f t="shared" si="6"/>
        <v>2</v>
      </c>
      <c r="AH25" s="45" t="s">
        <v>14</v>
      </c>
      <c r="AI25" s="45"/>
      <c r="AJ25" s="45" t="s">
        <v>185</v>
      </c>
      <c r="AK25" s="109" t="s">
        <v>186</v>
      </c>
    </row>
    <row r="26" spans="1:37" s="37" customFormat="1" ht="12.75">
      <c r="A26" s="110" t="s">
        <v>141</v>
      </c>
      <c r="B26" s="46"/>
      <c r="C26" s="46"/>
      <c r="D26" s="46"/>
      <c r="E26" s="51" t="s">
        <v>189</v>
      </c>
      <c r="F26" s="48">
        <f>SUM(F18:F25)</f>
        <v>5</v>
      </c>
      <c r="G26" s="48">
        <f aca="true" t="shared" si="8" ref="G26:AC26">SUM(G18:G25)</f>
        <v>5</v>
      </c>
      <c r="H26" s="48">
        <f t="shared" si="8"/>
        <v>2</v>
      </c>
      <c r="I26" s="48">
        <f t="shared" si="8"/>
        <v>15</v>
      </c>
      <c r="J26" s="48">
        <f t="shared" si="8"/>
        <v>5</v>
      </c>
      <c r="K26" s="48">
        <f>SUM(K18:K25)</f>
        <v>4</v>
      </c>
      <c r="L26" s="48">
        <f t="shared" si="8"/>
        <v>5</v>
      </c>
      <c r="M26" s="48">
        <f t="shared" si="8"/>
        <v>5</v>
      </c>
      <c r="N26" s="48">
        <f t="shared" si="8"/>
        <v>2</v>
      </c>
      <c r="O26" s="48">
        <f t="shared" si="8"/>
        <v>10</v>
      </c>
      <c r="P26" s="48">
        <f t="shared" si="8"/>
        <v>0</v>
      </c>
      <c r="Q26" s="48">
        <f t="shared" si="8"/>
        <v>2</v>
      </c>
      <c r="R26" s="48">
        <f>SUM(R18:R25)</f>
        <v>10</v>
      </c>
      <c r="S26" s="48">
        <f>SUM(S18:S25)</f>
        <v>10</v>
      </c>
      <c r="T26" s="48">
        <f t="shared" si="8"/>
        <v>4</v>
      </c>
      <c r="U26" s="48">
        <f t="shared" si="8"/>
        <v>5</v>
      </c>
      <c r="V26" s="48">
        <f t="shared" si="8"/>
        <v>5</v>
      </c>
      <c r="W26" s="48">
        <f t="shared" si="8"/>
        <v>2</v>
      </c>
      <c r="X26" s="48">
        <f t="shared" si="8"/>
        <v>0</v>
      </c>
      <c r="Y26" s="48">
        <f t="shared" si="8"/>
        <v>0</v>
      </c>
      <c r="Z26" s="48">
        <f t="shared" si="8"/>
        <v>0</v>
      </c>
      <c r="AA26" s="48">
        <f t="shared" si="8"/>
        <v>0</v>
      </c>
      <c r="AB26" s="48">
        <f t="shared" si="8"/>
        <v>0</v>
      </c>
      <c r="AC26" s="48">
        <f t="shared" si="8"/>
        <v>0</v>
      </c>
      <c r="AD26" s="48">
        <f>SUM(AD18:AD25)</f>
        <v>50</v>
      </c>
      <c r="AE26" s="48">
        <f>SUM(AE18:AE25)</f>
        <v>30</v>
      </c>
      <c r="AF26" s="48">
        <f>SUM(AD26:AE26)</f>
        <v>80</v>
      </c>
      <c r="AG26" s="48">
        <v>16</v>
      </c>
      <c r="AH26" s="48"/>
      <c r="AI26" s="48"/>
      <c r="AJ26" s="48"/>
      <c r="AK26" s="111"/>
    </row>
    <row r="27" spans="1:37" s="37" customFormat="1" ht="12.75">
      <c r="A27" s="115" t="s">
        <v>141</v>
      </c>
      <c r="B27" s="52" t="s">
        <v>15</v>
      </c>
      <c r="C27" s="52">
        <v>5</v>
      </c>
      <c r="D27" s="52" t="s">
        <v>190</v>
      </c>
      <c r="E27" s="53" t="s">
        <v>191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0</v>
      </c>
      <c r="S27" s="40">
        <v>10</v>
      </c>
      <c r="T27" s="40">
        <v>2</v>
      </c>
      <c r="U27" s="40"/>
      <c r="V27" s="40"/>
      <c r="W27" s="40"/>
      <c r="X27" s="40"/>
      <c r="Y27" s="40"/>
      <c r="Z27" s="40"/>
      <c r="AA27" s="40"/>
      <c r="AB27" s="40"/>
      <c r="AC27" s="40"/>
      <c r="AD27" s="56">
        <f>F27+I27+L27+O27+R27+U27+X27+AA27</f>
        <v>0</v>
      </c>
      <c r="AE27" s="56">
        <f>G27+J27+M27+P27+S27+V27+Y27+AB27</f>
        <v>10</v>
      </c>
      <c r="AF27" s="56">
        <f t="shared" si="1"/>
        <v>10</v>
      </c>
      <c r="AG27" s="56">
        <f>AC27+Z27+W27+T27+Q27+N27+K27+H27</f>
        <v>2</v>
      </c>
      <c r="AH27" s="56" t="s">
        <v>18</v>
      </c>
      <c r="AI27" s="56"/>
      <c r="AJ27" s="56"/>
      <c r="AK27" s="116"/>
    </row>
    <row r="28" spans="1:37" s="37" customFormat="1" ht="12.75">
      <c r="A28" s="117" t="s">
        <v>141</v>
      </c>
      <c r="B28" s="43" t="s">
        <v>15</v>
      </c>
      <c r="C28" s="43">
        <v>6</v>
      </c>
      <c r="D28" s="55" t="s">
        <v>192</v>
      </c>
      <c r="E28" s="44" t="s">
        <v>193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>
        <v>0</v>
      </c>
      <c r="V28" s="40">
        <v>10</v>
      </c>
      <c r="W28" s="40">
        <v>2</v>
      </c>
      <c r="X28" s="40"/>
      <c r="Y28" s="40"/>
      <c r="Z28" s="40"/>
      <c r="AA28" s="40"/>
      <c r="AB28" s="40"/>
      <c r="AC28" s="40"/>
      <c r="AD28" s="57">
        <f>F28+I28+L28+O28+R28+U28+X28+AA28</f>
        <v>0</v>
      </c>
      <c r="AE28" s="57">
        <f>G28+J28+M28+P28+S28+V28+Y28+AB28</f>
        <v>10</v>
      </c>
      <c r="AF28" s="57">
        <f t="shared" si="1"/>
        <v>10</v>
      </c>
      <c r="AG28" s="57">
        <f>AC28+Z28+W28+T28+Q28+N28+K28+H28</f>
        <v>2</v>
      </c>
      <c r="AH28" s="57" t="s">
        <v>18</v>
      </c>
      <c r="AI28" s="57"/>
      <c r="AJ28" s="57" t="s">
        <v>190</v>
      </c>
      <c r="AK28" s="118" t="s">
        <v>191</v>
      </c>
    </row>
    <row r="29" spans="1:37" s="37" customFormat="1" ht="12.75">
      <c r="A29" s="110" t="s">
        <v>141</v>
      </c>
      <c r="B29" s="46"/>
      <c r="C29" s="46"/>
      <c r="D29" s="46"/>
      <c r="E29" s="51" t="s">
        <v>194</v>
      </c>
      <c r="F29" s="48">
        <f>SUM(F27:F28)</f>
        <v>0</v>
      </c>
      <c r="G29" s="48">
        <f aca="true" t="shared" si="9" ref="G29:AE29">SUM(G27:G28)</f>
        <v>0</v>
      </c>
      <c r="H29" s="48">
        <f t="shared" si="9"/>
        <v>0</v>
      </c>
      <c r="I29" s="48">
        <f t="shared" si="9"/>
        <v>0</v>
      </c>
      <c r="J29" s="48">
        <f t="shared" si="9"/>
        <v>0</v>
      </c>
      <c r="K29" s="48">
        <f t="shared" si="9"/>
        <v>0</v>
      </c>
      <c r="L29" s="48">
        <f t="shared" si="9"/>
        <v>0</v>
      </c>
      <c r="M29" s="48">
        <f t="shared" si="9"/>
        <v>0</v>
      </c>
      <c r="N29" s="48">
        <f t="shared" si="9"/>
        <v>0</v>
      </c>
      <c r="O29" s="48">
        <f t="shared" si="9"/>
        <v>0</v>
      </c>
      <c r="P29" s="48">
        <f t="shared" si="9"/>
        <v>0</v>
      </c>
      <c r="Q29" s="48">
        <f t="shared" si="9"/>
        <v>0</v>
      </c>
      <c r="R29" s="48">
        <f t="shared" si="9"/>
        <v>0</v>
      </c>
      <c r="S29" s="48">
        <f t="shared" si="9"/>
        <v>10</v>
      </c>
      <c r="T29" s="48">
        <f t="shared" si="9"/>
        <v>2</v>
      </c>
      <c r="U29" s="48">
        <f t="shared" si="9"/>
        <v>0</v>
      </c>
      <c r="V29" s="48">
        <f t="shared" si="9"/>
        <v>10</v>
      </c>
      <c r="W29" s="48">
        <f t="shared" si="9"/>
        <v>2</v>
      </c>
      <c r="X29" s="48">
        <f t="shared" si="9"/>
        <v>0</v>
      </c>
      <c r="Y29" s="48">
        <f t="shared" si="9"/>
        <v>0</v>
      </c>
      <c r="Z29" s="48">
        <f t="shared" si="9"/>
        <v>0</v>
      </c>
      <c r="AA29" s="48">
        <f t="shared" si="9"/>
        <v>0</v>
      </c>
      <c r="AB29" s="48">
        <f t="shared" si="9"/>
        <v>0</v>
      </c>
      <c r="AC29" s="48">
        <f t="shared" si="9"/>
        <v>0</v>
      </c>
      <c r="AD29" s="48">
        <f t="shared" si="9"/>
        <v>0</v>
      </c>
      <c r="AE29" s="48">
        <f t="shared" si="9"/>
        <v>20</v>
      </c>
      <c r="AF29" s="48">
        <f>SUM(AD29:AE29)</f>
        <v>20</v>
      </c>
      <c r="AG29" s="48">
        <v>4</v>
      </c>
      <c r="AH29" s="48"/>
      <c r="AI29" s="48"/>
      <c r="AJ29" s="48"/>
      <c r="AK29" s="111"/>
    </row>
    <row r="30" spans="1:37" s="37" customFormat="1" ht="12.75">
      <c r="A30" s="103" t="s">
        <v>141</v>
      </c>
      <c r="B30" s="6" t="s">
        <v>142</v>
      </c>
      <c r="C30" s="6">
        <v>2</v>
      </c>
      <c r="D30" s="52" t="s">
        <v>195</v>
      </c>
      <c r="E30" s="34" t="s">
        <v>196</v>
      </c>
      <c r="F30" s="35"/>
      <c r="G30" s="35"/>
      <c r="H30" s="35"/>
      <c r="I30" s="35">
        <v>10</v>
      </c>
      <c r="J30" s="35">
        <v>10</v>
      </c>
      <c r="K30" s="35">
        <v>4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49">
        <f>F30+I30+L30+O30+R30+U30+X30+AA30</f>
        <v>10</v>
      </c>
      <c r="AE30" s="49">
        <f>G30+J30+M30+P30+S30+V30+Y30+AB30</f>
        <v>10</v>
      </c>
      <c r="AF30" s="49">
        <f t="shared" si="1"/>
        <v>20</v>
      </c>
      <c r="AG30" s="49">
        <f aca="true" t="shared" si="10" ref="AG30:AG37">AC30+Z30+W30+T30+Q30+N30+K30+H30</f>
        <v>4</v>
      </c>
      <c r="AH30" s="49" t="s">
        <v>18</v>
      </c>
      <c r="AI30" s="49"/>
      <c r="AJ30" s="49"/>
      <c r="AK30" s="112"/>
    </row>
    <row r="31" spans="1:37" s="37" customFormat="1" ht="12.75">
      <c r="A31" s="105" t="s">
        <v>141</v>
      </c>
      <c r="B31" s="7" t="s">
        <v>11</v>
      </c>
      <c r="C31" s="7">
        <v>3</v>
      </c>
      <c r="D31" s="38" t="s">
        <v>197</v>
      </c>
      <c r="E31" s="41" t="s">
        <v>198</v>
      </c>
      <c r="F31" s="35"/>
      <c r="G31" s="35"/>
      <c r="H31" s="35"/>
      <c r="I31" s="35"/>
      <c r="J31" s="35"/>
      <c r="K31" s="35"/>
      <c r="L31" s="35">
        <v>10</v>
      </c>
      <c r="M31" s="35">
        <v>10</v>
      </c>
      <c r="N31" s="35">
        <v>4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6">
        <f aca="true" t="shared" si="11" ref="AD31:AE37">F31+I31+L31+O31+R31+U31+X31+AA31</f>
        <v>10</v>
      </c>
      <c r="AE31" s="36">
        <f t="shared" si="11"/>
        <v>10</v>
      </c>
      <c r="AF31" s="36">
        <f t="shared" si="1"/>
        <v>20</v>
      </c>
      <c r="AG31" s="36">
        <f t="shared" si="10"/>
        <v>4</v>
      </c>
      <c r="AH31" s="36" t="s">
        <v>18</v>
      </c>
      <c r="AI31" s="36"/>
      <c r="AJ31" s="36" t="s">
        <v>195</v>
      </c>
      <c r="AK31" s="104" t="s">
        <v>196</v>
      </c>
    </row>
    <row r="32" spans="1:37" s="37" customFormat="1" ht="12.75">
      <c r="A32" s="105" t="s">
        <v>141</v>
      </c>
      <c r="B32" s="7" t="s">
        <v>142</v>
      </c>
      <c r="C32" s="7">
        <v>1</v>
      </c>
      <c r="D32" s="38" t="s">
        <v>199</v>
      </c>
      <c r="E32" s="41" t="s">
        <v>200</v>
      </c>
      <c r="F32" s="35">
        <v>0</v>
      </c>
      <c r="G32" s="35">
        <v>10</v>
      </c>
      <c r="H32" s="35">
        <v>2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>
        <f t="shared" si="11"/>
        <v>0</v>
      </c>
      <c r="AE32" s="36">
        <f t="shared" si="11"/>
        <v>10</v>
      </c>
      <c r="AF32" s="36">
        <f t="shared" si="1"/>
        <v>10</v>
      </c>
      <c r="AG32" s="36">
        <f t="shared" si="10"/>
        <v>2</v>
      </c>
      <c r="AH32" s="36" t="s">
        <v>18</v>
      </c>
      <c r="AI32" s="36"/>
      <c r="AJ32" s="36"/>
      <c r="AK32" s="104"/>
    </row>
    <row r="33" spans="1:37" s="37" customFormat="1" ht="10.5" customHeight="1">
      <c r="A33" s="105" t="s">
        <v>141</v>
      </c>
      <c r="B33" s="7" t="s">
        <v>142</v>
      </c>
      <c r="C33" s="7">
        <v>2</v>
      </c>
      <c r="D33" s="38" t="s">
        <v>201</v>
      </c>
      <c r="E33" s="41" t="s">
        <v>202</v>
      </c>
      <c r="F33" s="35"/>
      <c r="G33" s="35"/>
      <c r="H33" s="35"/>
      <c r="I33" s="35">
        <v>0</v>
      </c>
      <c r="J33" s="35">
        <v>10</v>
      </c>
      <c r="K33" s="35">
        <v>2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>
        <f t="shared" si="11"/>
        <v>0</v>
      </c>
      <c r="AE33" s="36">
        <f t="shared" si="11"/>
        <v>10</v>
      </c>
      <c r="AF33" s="36">
        <f t="shared" si="1"/>
        <v>10</v>
      </c>
      <c r="AG33" s="36">
        <f t="shared" si="10"/>
        <v>2</v>
      </c>
      <c r="AH33" s="36" t="s">
        <v>18</v>
      </c>
      <c r="AI33" s="36"/>
      <c r="AJ33" s="36" t="s">
        <v>199</v>
      </c>
      <c r="AK33" s="104" t="s">
        <v>200</v>
      </c>
    </row>
    <row r="34" spans="1:37" s="37" customFormat="1" ht="12.75">
      <c r="A34" s="105" t="s">
        <v>141</v>
      </c>
      <c r="B34" s="7" t="s">
        <v>11</v>
      </c>
      <c r="C34" s="7">
        <v>3</v>
      </c>
      <c r="D34" s="38" t="s">
        <v>203</v>
      </c>
      <c r="E34" s="41" t="s">
        <v>204</v>
      </c>
      <c r="F34" s="35"/>
      <c r="G34" s="35"/>
      <c r="H34" s="35"/>
      <c r="I34" s="35"/>
      <c r="J34" s="35"/>
      <c r="K34" s="35"/>
      <c r="L34" s="35">
        <v>5</v>
      </c>
      <c r="M34" s="35">
        <v>10</v>
      </c>
      <c r="N34" s="35">
        <v>3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6">
        <f t="shared" si="11"/>
        <v>5</v>
      </c>
      <c r="AE34" s="36">
        <f t="shared" si="11"/>
        <v>10</v>
      </c>
      <c r="AF34" s="36">
        <f t="shared" si="1"/>
        <v>15</v>
      </c>
      <c r="AG34" s="36">
        <f t="shared" si="10"/>
        <v>3</v>
      </c>
      <c r="AH34" s="36" t="s">
        <v>18</v>
      </c>
      <c r="AI34" s="36"/>
      <c r="AJ34" s="36"/>
      <c r="AK34" s="104"/>
    </row>
    <row r="35" spans="1:37" s="37" customFormat="1" ht="12.75">
      <c r="A35" s="105" t="s">
        <v>141</v>
      </c>
      <c r="B35" s="7" t="s">
        <v>11</v>
      </c>
      <c r="C35" s="7">
        <v>4</v>
      </c>
      <c r="D35" s="38" t="s">
        <v>205</v>
      </c>
      <c r="E35" s="41" t="s">
        <v>206</v>
      </c>
      <c r="F35" s="35"/>
      <c r="G35" s="35"/>
      <c r="H35" s="35"/>
      <c r="I35" s="35"/>
      <c r="J35" s="35"/>
      <c r="K35" s="35"/>
      <c r="L35" s="35"/>
      <c r="M35" s="35"/>
      <c r="N35" s="35"/>
      <c r="O35" s="35">
        <v>5</v>
      </c>
      <c r="P35" s="35">
        <v>10</v>
      </c>
      <c r="Q35" s="35">
        <v>3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>
        <f t="shared" si="11"/>
        <v>5</v>
      </c>
      <c r="AE35" s="36">
        <f t="shared" si="11"/>
        <v>10</v>
      </c>
      <c r="AF35" s="36">
        <f t="shared" si="1"/>
        <v>15</v>
      </c>
      <c r="AG35" s="36">
        <f t="shared" si="10"/>
        <v>3</v>
      </c>
      <c r="AH35" s="36" t="s">
        <v>14</v>
      </c>
      <c r="AI35" s="36"/>
      <c r="AJ35" s="36" t="s">
        <v>203</v>
      </c>
      <c r="AK35" s="104" t="s">
        <v>204</v>
      </c>
    </row>
    <row r="36" spans="1:37" s="37" customFormat="1" ht="12.75">
      <c r="A36" s="105" t="s">
        <v>141</v>
      </c>
      <c r="B36" s="7" t="s">
        <v>15</v>
      </c>
      <c r="C36" s="7">
        <v>6</v>
      </c>
      <c r="D36" s="38" t="s">
        <v>207</v>
      </c>
      <c r="E36" s="41" t="s">
        <v>208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5</v>
      </c>
      <c r="V36" s="35">
        <v>10</v>
      </c>
      <c r="W36" s="35">
        <v>3</v>
      </c>
      <c r="X36" s="35"/>
      <c r="Y36" s="35"/>
      <c r="Z36" s="35"/>
      <c r="AA36" s="35"/>
      <c r="AB36" s="35"/>
      <c r="AC36" s="35"/>
      <c r="AD36" s="36">
        <f t="shared" si="11"/>
        <v>5</v>
      </c>
      <c r="AE36" s="36">
        <f t="shared" si="11"/>
        <v>10</v>
      </c>
      <c r="AF36" s="36">
        <f t="shared" si="1"/>
        <v>15</v>
      </c>
      <c r="AG36" s="36">
        <f t="shared" si="10"/>
        <v>3</v>
      </c>
      <c r="AH36" s="36" t="s">
        <v>18</v>
      </c>
      <c r="AI36" s="36"/>
      <c r="AJ36" s="36"/>
      <c r="AK36" s="104"/>
    </row>
    <row r="37" spans="1:37" s="37" customFormat="1" ht="12.75">
      <c r="A37" s="108" t="s">
        <v>141</v>
      </c>
      <c r="B37" s="43" t="s">
        <v>145</v>
      </c>
      <c r="C37" s="43">
        <v>7</v>
      </c>
      <c r="D37" s="55" t="s">
        <v>209</v>
      </c>
      <c r="E37" s="50" t="s">
        <v>210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58"/>
      <c r="V37" s="58"/>
      <c r="W37" s="58"/>
      <c r="X37" s="35">
        <v>0</v>
      </c>
      <c r="Y37" s="35">
        <v>10</v>
      </c>
      <c r="Z37" s="35">
        <v>2</v>
      </c>
      <c r="AA37" s="35"/>
      <c r="AB37" s="35"/>
      <c r="AC37" s="35"/>
      <c r="AD37" s="45">
        <f t="shared" si="11"/>
        <v>0</v>
      </c>
      <c r="AE37" s="45">
        <f t="shared" si="11"/>
        <v>10</v>
      </c>
      <c r="AF37" s="45">
        <f t="shared" si="1"/>
        <v>10</v>
      </c>
      <c r="AG37" s="45">
        <f t="shared" si="10"/>
        <v>2</v>
      </c>
      <c r="AH37" s="45" t="s">
        <v>18</v>
      </c>
      <c r="AI37" s="45"/>
      <c r="AJ37" s="45"/>
      <c r="AK37" s="109"/>
    </row>
    <row r="38" spans="1:37" s="37" customFormat="1" ht="12.75">
      <c r="A38" s="110" t="s">
        <v>141</v>
      </c>
      <c r="B38" s="46"/>
      <c r="C38" s="46"/>
      <c r="D38" s="46"/>
      <c r="E38" s="51" t="s">
        <v>211</v>
      </c>
      <c r="F38" s="48">
        <f>SUM(F30:F37)</f>
        <v>0</v>
      </c>
      <c r="G38" s="48">
        <f aca="true" t="shared" si="12" ref="G38:AE38">SUM(G30:G37)</f>
        <v>10</v>
      </c>
      <c r="H38" s="48">
        <f t="shared" si="12"/>
        <v>2</v>
      </c>
      <c r="I38" s="48">
        <f t="shared" si="12"/>
        <v>10</v>
      </c>
      <c r="J38" s="48">
        <f t="shared" si="12"/>
        <v>20</v>
      </c>
      <c r="K38" s="48">
        <f t="shared" si="12"/>
        <v>6</v>
      </c>
      <c r="L38" s="48">
        <f t="shared" si="12"/>
        <v>15</v>
      </c>
      <c r="M38" s="48">
        <f t="shared" si="12"/>
        <v>20</v>
      </c>
      <c r="N38" s="48">
        <f t="shared" si="12"/>
        <v>7</v>
      </c>
      <c r="O38" s="48">
        <f t="shared" si="12"/>
        <v>5</v>
      </c>
      <c r="P38" s="48">
        <f t="shared" si="12"/>
        <v>10</v>
      </c>
      <c r="Q38" s="48">
        <f t="shared" si="12"/>
        <v>3</v>
      </c>
      <c r="R38" s="48">
        <f t="shared" si="12"/>
        <v>0</v>
      </c>
      <c r="S38" s="48">
        <f t="shared" si="12"/>
        <v>0</v>
      </c>
      <c r="T38" s="48">
        <f t="shared" si="12"/>
        <v>0</v>
      </c>
      <c r="U38" s="48">
        <f t="shared" si="12"/>
        <v>5</v>
      </c>
      <c r="V38" s="48">
        <f t="shared" si="12"/>
        <v>10</v>
      </c>
      <c r="W38" s="48">
        <f t="shared" si="12"/>
        <v>3</v>
      </c>
      <c r="X38" s="48">
        <f t="shared" si="12"/>
        <v>0</v>
      </c>
      <c r="Y38" s="48">
        <f t="shared" si="12"/>
        <v>10</v>
      </c>
      <c r="Z38" s="48">
        <f t="shared" si="12"/>
        <v>2</v>
      </c>
      <c r="AA38" s="48">
        <f t="shared" si="12"/>
        <v>0</v>
      </c>
      <c r="AB38" s="48">
        <f t="shared" si="12"/>
        <v>0</v>
      </c>
      <c r="AC38" s="48">
        <f t="shared" si="12"/>
        <v>0</v>
      </c>
      <c r="AD38" s="48">
        <f t="shared" si="12"/>
        <v>35</v>
      </c>
      <c r="AE38" s="48">
        <f t="shared" si="12"/>
        <v>80</v>
      </c>
      <c r="AF38" s="48">
        <f>SUM(AD38:AE38)</f>
        <v>115</v>
      </c>
      <c r="AG38" s="48">
        <f>SUM(AG30:AG37)</f>
        <v>23</v>
      </c>
      <c r="AH38" s="48"/>
      <c r="AI38" s="48"/>
      <c r="AJ38" s="48"/>
      <c r="AK38" s="111"/>
    </row>
    <row r="39" spans="1:37" s="37" customFormat="1" ht="12.75">
      <c r="A39" s="103" t="s">
        <v>141</v>
      </c>
      <c r="B39" s="6" t="s">
        <v>142</v>
      </c>
      <c r="C39" s="6">
        <v>1</v>
      </c>
      <c r="D39" s="6" t="s">
        <v>212</v>
      </c>
      <c r="E39" s="34" t="s">
        <v>213</v>
      </c>
      <c r="F39" s="35">
        <v>10</v>
      </c>
      <c r="G39" s="35">
        <v>10</v>
      </c>
      <c r="H39" s="35">
        <v>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49">
        <f>F39+I39+L39+O39+R39+U39+X39+AA39</f>
        <v>10</v>
      </c>
      <c r="AE39" s="49">
        <f>G39+J39+M39+P39+S39+V39+Y39+AB39</f>
        <v>10</v>
      </c>
      <c r="AF39" s="49">
        <f t="shared" si="1"/>
        <v>20</v>
      </c>
      <c r="AG39" s="49">
        <f>AC39+Z39+W39+T39+Q39+N39+K39+H39</f>
        <v>4</v>
      </c>
      <c r="AH39" s="49" t="s">
        <v>14</v>
      </c>
      <c r="AI39" s="49"/>
      <c r="AJ39" s="49"/>
      <c r="AK39" s="112"/>
    </row>
    <row r="40" spans="1:37" s="37" customFormat="1" ht="12.75">
      <c r="A40" s="105" t="s">
        <v>141</v>
      </c>
      <c r="B40" s="7" t="s">
        <v>142</v>
      </c>
      <c r="C40" s="7">
        <v>2</v>
      </c>
      <c r="D40" s="7" t="s">
        <v>214</v>
      </c>
      <c r="E40" s="41" t="s">
        <v>215</v>
      </c>
      <c r="F40" s="35"/>
      <c r="G40" s="35"/>
      <c r="H40" s="35"/>
      <c r="I40" s="35">
        <v>10</v>
      </c>
      <c r="J40" s="35">
        <v>10</v>
      </c>
      <c r="K40" s="35">
        <v>4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>
        <f aca="true" t="shared" si="13" ref="AD40:AE42">F40+I40+L40+O40+R40+U40+X40+AA40</f>
        <v>10</v>
      </c>
      <c r="AE40" s="36">
        <f t="shared" si="13"/>
        <v>10</v>
      </c>
      <c r="AF40" s="36">
        <f t="shared" si="1"/>
        <v>20</v>
      </c>
      <c r="AG40" s="36">
        <f>AC40+Z40+W40+T40+Q40+N40+K40+H40</f>
        <v>4</v>
      </c>
      <c r="AH40" s="36" t="s">
        <v>14</v>
      </c>
      <c r="AI40" s="36"/>
      <c r="AJ40" s="6" t="s">
        <v>212</v>
      </c>
      <c r="AK40" s="104" t="s">
        <v>213</v>
      </c>
    </row>
    <row r="41" spans="1:37" s="37" customFormat="1" ht="12.75">
      <c r="A41" s="105" t="s">
        <v>141</v>
      </c>
      <c r="B41" s="7" t="s">
        <v>11</v>
      </c>
      <c r="C41" s="7">
        <v>3</v>
      </c>
      <c r="D41" s="38" t="s">
        <v>216</v>
      </c>
      <c r="E41" s="41" t="s">
        <v>217</v>
      </c>
      <c r="F41" s="35"/>
      <c r="G41" s="35"/>
      <c r="H41" s="35"/>
      <c r="I41" s="35"/>
      <c r="J41" s="35"/>
      <c r="K41" s="35"/>
      <c r="L41" s="35">
        <v>0</v>
      </c>
      <c r="M41" s="35">
        <v>20</v>
      </c>
      <c r="N41" s="35">
        <v>4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>
        <f t="shared" si="13"/>
        <v>0</v>
      </c>
      <c r="AE41" s="36">
        <f t="shared" si="13"/>
        <v>20</v>
      </c>
      <c r="AF41" s="36">
        <f t="shared" si="1"/>
        <v>20</v>
      </c>
      <c r="AG41" s="36">
        <f>AC41+Z41+W41+T41+Q41+N41+K41+H41</f>
        <v>4</v>
      </c>
      <c r="AH41" s="36" t="s">
        <v>18</v>
      </c>
      <c r="AI41" s="36"/>
      <c r="AJ41" s="36"/>
      <c r="AK41" s="104"/>
    </row>
    <row r="42" spans="1:37" s="37" customFormat="1" ht="12.75">
      <c r="A42" s="108" t="s">
        <v>141</v>
      </c>
      <c r="B42" s="43" t="s">
        <v>11</v>
      </c>
      <c r="C42" s="43">
        <v>4</v>
      </c>
      <c r="D42" s="55" t="s">
        <v>218</v>
      </c>
      <c r="E42" s="50" t="s">
        <v>219</v>
      </c>
      <c r="F42" s="35"/>
      <c r="G42" s="35"/>
      <c r="H42" s="35"/>
      <c r="I42" s="35"/>
      <c r="J42" s="35"/>
      <c r="K42" s="35"/>
      <c r="L42" s="35"/>
      <c r="M42" s="35"/>
      <c r="N42" s="35"/>
      <c r="O42" s="35">
        <v>5</v>
      </c>
      <c r="P42" s="35">
        <v>10</v>
      </c>
      <c r="Q42" s="35">
        <v>3</v>
      </c>
      <c r="R42" s="58"/>
      <c r="S42" s="58"/>
      <c r="T42" s="58"/>
      <c r="U42" s="35"/>
      <c r="V42" s="35"/>
      <c r="W42" s="35"/>
      <c r="X42" s="35"/>
      <c r="Y42" s="35"/>
      <c r="Z42" s="35"/>
      <c r="AA42" s="35"/>
      <c r="AB42" s="35"/>
      <c r="AC42" s="35"/>
      <c r="AD42" s="45">
        <f t="shared" si="13"/>
        <v>5</v>
      </c>
      <c r="AE42" s="45">
        <f t="shared" si="13"/>
        <v>10</v>
      </c>
      <c r="AF42" s="45">
        <f t="shared" si="1"/>
        <v>15</v>
      </c>
      <c r="AG42" s="45">
        <f>AC42+Z42+W42+T42+Q42+N42+K42+H42</f>
        <v>3</v>
      </c>
      <c r="AH42" s="45" t="s">
        <v>14</v>
      </c>
      <c r="AI42" s="45"/>
      <c r="AJ42" s="45" t="s">
        <v>216</v>
      </c>
      <c r="AK42" s="109" t="s">
        <v>217</v>
      </c>
    </row>
    <row r="43" spans="1:37" s="37" customFormat="1" ht="12.75">
      <c r="A43" s="110" t="s">
        <v>141</v>
      </c>
      <c r="B43" s="46"/>
      <c r="C43" s="46"/>
      <c r="D43" s="46"/>
      <c r="E43" s="51" t="s">
        <v>220</v>
      </c>
      <c r="F43" s="48">
        <f>SUM(F39:F42)</f>
        <v>10</v>
      </c>
      <c r="G43" s="48">
        <f aca="true" t="shared" si="14" ref="G43:AE43">SUM(G39:G42)</f>
        <v>10</v>
      </c>
      <c r="H43" s="48">
        <f t="shared" si="14"/>
        <v>4</v>
      </c>
      <c r="I43" s="48">
        <f t="shared" si="14"/>
        <v>10</v>
      </c>
      <c r="J43" s="48">
        <f t="shared" si="14"/>
        <v>10</v>
      </c>
      <c r="K43" s="48">
        <f t="shared" si="14"/>
        <v>4</v>
      </c>
      <c r="L43" s="48">
        <f t="shared" si="14"/>
        <v>0</v>
      </c>
      <c r="M43" s="48">
        <f t="shared" si="14"/>
        <v>20</v>
      </c>
      <c r="N43" s="48">
        <f t="shared" si="14"/>
        <v>4</v>
      </c>
      <c r="O43" s="48">
        <f t="shared" si="14"/>
        <v>5</v>
      </c>
      <c r="P43" s="48">
        <f t="shared" si="14"/>
        <v>10</v>
      </c>
      <c r="Q43" s="48">
        <f t="shared" si="14"/>
        <v>3</v>
      </c>
      <c r="R43" s="48">
        <f t="shared" si="14"/>
        <v>0</v>
      </c>
      <c r="S43" s="48">
        <f t="shared" si="14"/>
        <v>0</v>
      </c>
      <c r="T43" s="48">
        <f t="shared" si="14"/>
        <v>0</v>
      </c>
      <c r="U43" s="48">
        <f t="shared" si="14"/>
        <v>0</v>
      </c>
      <c r="V43" s="48">
        <f t="shared" si="14"/>
        <v>0</v>
      </c>
      <c r="W43" s="48">
        <f t="shared" si="14"/>
        <v>0</v>
      </c>
      <c r="X43" s="48">
        <f t="shared" si="14"/>
        <v>0</v>
      </c>
      <c r="Y43" s="48">
        <f t="shared" si="14"/>
        <v>0</v>
      </c>
      <c r="Z43" s="48">
        <f t="shared" si="14"/>
        <v>0</v>
      </c>
      <c r="AA43" s="48">
        <f t="shared" si="14"/>
        <v>0</v>
      </c>
      <c r="AB43" s="48">
        <f t="shared" si="14"/>
        <v>0</v>
      </c>
      <c r="AC43" s="48">
        <f t="shared" si="14"/>
        <v>0</v>
      </c>
      <c r="AD43" s="48">
        <f t="shared" si="14"/>
        <v>25</v>
      </c>
      <c r="AE43" s="48">
        <f t="shared" si="14"/>
        <v>50</v>
      </c>
      <c r="AF43" s="48">
        <f t="shared" si="1"/>
        <v>75</v>
      </c>
      <c r="AG43" s="48">
        <f>SUM(AG39:AG42)</f>
        <v>15</v>
      </c>
      <c r="AH43" s="48"/>
      <c r="AI43" s="48"/>
      <c r="AJ43" s="48"/>
      <c r="AK43" s="111"/>
    </row>
    <row r="44" spans="1:37" s="37" customFormat="1" ht="12.75">
      <c r="A44" s="103" t="s">
        <v>141</v>
      </c>
      <c r="B44" s="6" t="s">
        <v>142</v>
      </c>
      <c r="C44" s="6">
        <v>1</v>
      </c>
      <c r="D44" s="6" t="s">
        <v>221</v>
      </c>
      <c r="E44" s="34" t="s">
        <v>222</v>
      </c>
      <c r="F44" s="35">
        <v>5</v>
      </c>
      <c r="G44" s="35">
        <v>10</v>
      </c>
      <c r="H44" s="35">
        <v>3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49">
        <f>F44+I44+L44+O44+R44+U44+X44+AA44</f>
        <v>5</v>
      </c>
      <c r="AE44" s="49">
        <f>G44+J44+M44+P44+S44+V44+Y44+AB44</f>
        <v>10</v>
      </c>
      <c r="AF44" s="49">
        <f t="shared" si="1"/>
        <v>15</v>
      </c>
      <c r="AG44" s="49">
        <f>AC44+Z44+W44+T44+Q44+N44+K44+H44</f>
        <v>3</v>
      </c>
      <c r="AH44" s="49" t="s">
        <v>14</v>
      </c>
      <c r="AI44" s="49"/>
      <c r="AJ44" s="49"/>
      <c r="AK44" s="112"/>
    </row>
    <row r="45" spans="1:37" s="37" customFormat="1" ht="12.75">
      <c r="A45" s="105" t="s">
        <v>141</v>
      </c>
      <c r="B45" s="7" t="s">
        <v>142</v>
      </c>
      <c r="C45" s="7">
        <v>2</v>
      </c>
      <c r="D45" s="7" t="s">
        <v>223</v>
      </c>
      <c r="E45" s="41" t="s">
        <v>224</v>
      </c>
      <c r="F45" s="35"/>
      <c r="G45" s="35"/>
      <c r="H45" s="35"/>
      <c r="I45" s="35">
        <v>5</v>
      </c>
      <c r="J45" s="35">
        <v>10</v>
      </c>
      <c r="K45" s="35">
        <v>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6">
        <f aca="true" t="shared" si="15" ref="AD45:AE47">F45+I45+L45+O45+R45+U45+X45+AA45</f>
        <v>5</v>
      </c>
      <c r="AE45" s="36">
        <f t="shared" si="15"/>
        <v>10</v>
      </c>
      <c r="AF45" s="36">
        <f t="shared" si="1"/>
        <v>15</v>
      </c>
      <c r="AG45" s="36">
        <f>AC45+Z45+W45+T45+Q45+N45+K45+H45</f>
        <v>3</v>
      </c>
      <c r="AH45" s="36" t="s">
        <v>14</v>
      </c>
      <c r="AI45" s="36"/>
      <c r="AJ45" s="36" t="s">
        <v>221</v>
      </c>
      <c r="AK45" s="104" t="s">
        <v>222</v>
      </c>
    </row>
    <row r="46" spans="1:37" s="37" customFormat="1" ht="12.75">
      <c r="A46" s="105" t="s">
        <v>141</v>
      </c>
      <c r="B46" s="7" t="s">
        <v>11</v>
      </c>
      <c r="C46" s="7">
        <v>3</v>
      </c>
      <c r="D46" s="38" t="s">
        <v>225</v>
      </c>
      <c r="E46" s="41" t="s">
        <v>226</v>
      </c>
      <c r="F46" s="35"/>
      <c r="G46" s="35"/>
      <c r="H46" s="35"/>
      <c r="I46" s="35"/>
      <c r="J46" s="35"/>
      <c r="K46" s="35"/>
      <c r="L46" s="35">
        <v>10</v>
      </c>
      <c r="M46" s="35">
        <v>10</v>
      </c>
      <c r="N46" s="35">
        <v>4</v>
      </c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6">
        <f t="shared" si="15"/>
        <v>10</v>
      </c>
      <c r="AE46" s="36">
        <f t="shared" si="15"/>
        <v>10</v>
      </c>
      <c r="AF46" s="36">
        <f t="shared" si="1"/>
        <v>20</v>
      </c>
      <c r="AG46" s="36">
        <f>AC46+Z46+W46+T46+Q46+N46+K46+H46</f>
        <v>4</v>
      </c>
      <c r="AH46" s="36" t="s">
        <v>14</v>
      </c>
      <c r="AI46" s="36"/>
      <c r="AJ46" s="36"/>
      <c r="AK46" s="104"/>
    </row>
    <row r="47" spans="1:37" s="37" customFormat="1" ht="12.75">
      <c r="A47" s="108" t="s">
        <v>141</v>
      </c>
      <c r="B47" s="43" t="s">
        <v>145</v>
      </c>
      <c r="C47" s="43">
        <v>7</v>
      </c>
      <c r="D47" s="55" t="s">
        <v>227</v>
      </c>
      <c r="E47" s="50" t="s">
        <v>228</v>
      </c>
      <c r="F47" s="35"/>
      <c r="G47" s="35"/>
      <c r="H47" s="35"/>
      <c r="I47" s="35"/>
      <c r="J47" s="35"/>
      <c r="K47" s="35"/>
      <c r="L47" s="59"/>
      <c r="M47" s="59"/>
      <c r="N47" s="59"/>
      <c r="O47" s="35"/>
      <c r="P47" s="35"/>
      <c r="Q47" s="35"/>
      <c r="R47" s="35"/>
      <c r="S47" s="35"/>
      <c r="T47" s="35"/>
      <c r="U47" s="35"/>
      <c r="V47" s="35"/>
      <c r="W47" s="35"/>
      <c r="X47" s="35">
        <v>5</v>
      </c>
      <c r="Y47" s="35">
        <v>5</v>
      </c>
      <c r="Z47" s="35">
        <v>2</v>
      </c>
      <c r="AA47" s="35"/>
      <c r="AB47" s="35"/>
      <c r="AC47" s="35"/>
      <c r="AD47" s="45">
        <f t="shared" si="15"/>
        <v>5</v>
      </c>
      <c r="AE47" s="45">
        <f t="shared" si="15"/>
        <v>5</v>
      </c>
      <c r="AF47" s="45">
        <f t="shared" si="1"/>
        <v>10</v>
      </c>
      <c r="AG47" s="45">
        <f>AC47+Z47+W47+T47+Q47+N47+K47+H47</f>
        <v>2</v>
      </c>
      <c r="AH47" s="45" t="s">
        <v>14</v>
      </c>
      <c r="AI47" s="45"/>
      <c r="AJ47" s="45"/>
      <c r="AK47" s="109"/>
    </row>
    <row r="48" spans="1:37" s="37" customFormat="1" ht="12.75">
      <c r="A48" s="110" t="s">
        <v>141</v>
      </c>
      <c r="B48" s="46"/>
      <c r="C48" s="46"/>
      <c r="D48" s="46"/>
      <c r="E48" s="51" t="s">
        <v>229</v>
      </c>
      <c r="F48" s="48">
        <f>SUM(F44:F47)</f>
        <v>5</v>
      </c>
      <c r="G48" s="48">
        <f aca="true" t="shared" si="16" ref="G48:AE48">SUM(G44:G47)</f>
        <v>10</v>
      </c>
      <c r="H48" s="48">
        <f t="shared" si="16"/>
        <v>3</v>
      </c>
      <c r="I48" s="48">
        <f t="shared" si="16"/>
        <v>5</v>
      </c>
      <c r="J48" s="48">
        <f t="shared" si="16"/>
        <v>10</v>
      </c>
      <c r="K48" s="48">
        <f t="shared" si="16"/>
        <v>3</v>
      </c>
      <c r="L48" s="48">
        <f t="shared" si="16"/>
        <v>10</v>
      </c>
      <c r="M48" s="48">
        <f t="shared" si="16"/>
        <v>10</v>
      </c>
      <c r="N48" s="48">
        <f t="shared" si="16"/>
        <v>4</v>
      </c>
      <c r="O48" s="48">
        <f t="shared" si="16"/>
        <v>0</v>
      </c>
      <c r="P48" s="48">
        <f t="shared" si="16"/>
        <v>0</v>
      </c>
      <c r="Q48" s="48">
        <f t="shared" si="16"/>
        <v>0</v>
      </c>
      <c r="R48" s="48">
        <f t="shared" si="16"/>
        <v>0</v>
      </c>
      <c r="S48" s="48">
        <f t="shared" si="16"/>
        <v>0</v>
      </c>
      <c r="T48" s="48">
        <f t="shared" si="16"/>
        <v>0</v>
      </c>
      <c r="U48" s="48">
        <f t="shared" si="16"/>
        <v>0</v>
      </c>
      <c r="V48" s="48">
        <f t="shared" si="16"/>
        <v>0</v>
      </c>
      <c r="W48" s="48">
        <f t="shared" si="16"/>
        <v>0</v>
      </c>
      <c r="X48" s="48">
        <f t="shared" si="16"/>
        <v>5</v>
      </c>
      <c r="Y48" s="48">
        <f t="shared" si="16"/>
        <v>5</v>
      </c>
      <c r="Z48" s="48">
        <f t="shared" si="16"/>
        <v>2</v>
      </c>
      <c r="AA48" s="48">
        <f t="shared" si="16"/>
        <v>0</v>
      </c>
      <c r="AB48" s="48">
        <f t="shared" si="16"/>
        <v>0</v>
      </c>
      <c r="AC48" s="48">
        <f t="shared" si="16"/>
        <v>0</v>
      </c>
      <c r="AD48" s="48">
        <f t="shared" si="16"/>
        <v>25</v>
      </c>
      <c r="AE48" s="48">
        <f t="shared" si="16"/>
        <v>35</v>
      </c>
      <c r="AF48" s="48">
        <f t="shared" si="1"/>
        <v>60</v>
      </c>
      <c r="AG48" s="48">
        <f>SUM(AG44:AG47)</f>
        <v>12</v>
      </c>
      <c r="AH48" s="48"/>
      <c r="AI48" s="48"/>
      <c r="AJ48" s="48"/>
      <c r="AK48" s="111"/>
    </row>
    <row r="49" spans="1:37" s="37" customFormat="1" ht="12.75">
      <c r="A49" s="103" t="s">
        <v>141</v>
      </c>
      <c r="B49" s="6" t="s">
        <v>142</v>
      </c>
      <c r="C49" s="6">
        <v>1</v>
      </c>
      <c r="D49" s="52" t="s">
        <v>230</v>
      </c>
      <c r="E49" s="34" t="s">
        <v>231</v>
      </c>
      <c r="F49" s="35">
        <v>0</v>
      </c>
      <c r="G49" s="35">
        <v>10</v>
      </c>
      <c r="H49" s="35">
        <v>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49">
        <f aca="true" t="shared" si="17" ref="AD49:AE51">F49+I49+L49+O49+R49+U49+X49+AA49</f>
        <v>0</v>
      </c>
      <c r="AE49" s="49">
        <f t="shared" si="17"/>
        <v>10</v>
      </c>
      <c r="AF49" s="49">
        <f t="shared" si="1"/>
        <v>10</v>
      </c>
      <c r="AG49" s="49">
        <f>AC49+Z49+W49+T49+Q49+N49+K49+H49</f>
        <v>2</v>
      </c>
      <c r="AH49" s="49" t="s">
        <v>18</v>
      </c>
      <c r="AI49" s="49"/>
      <c r="AJ49" s="49"/>
      <c r="AK49" s="112"/>
    </row>
    <row r="50" spans="1:37" s="37" customFormat="1" ht="12.75">
      <c r="A50" s="105" t="s">
        <v>141</v>
      </c>
      <c r="B50" s="7" t="s">
        <v>142</v>
      </c>
      <c r="C50" s="7">
        <v>2</v>
      </c>
      <c r="D50" s="38" t="s">
        <v>232</v>
      </c>
      <c r="E50" s="41" t="s">
        <v>233</v>
      </c>
      <c r="F50" s="35"/>
      <c r="G50" s="35"/>
      <c r="H50" s="35"/>
      <c r="I50" s="35">
        <v>0</v>
      </c>
      <c r="J50" s="35">
        <v>20</v>
      </c>
      <c r="K50" s="35">
        <v>4</v>
      </c>
      <c r="L50" s="58"/>
      <c r="M50" s="58"/>
      <c r="N50" s="58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>
        <f t="shared" si="17"/>
        <v>0</v>
      </c>
      <c r="AE50" s="36">
        <f t="shared" si="17"/>
        <v>20</v>
      </c>
      <c r="AF50" s="36">
        <f t="shared" si="1"/>
        <v>20</v>
      </c>
      <c r="AG50" s="36">
        <f>AC50+Z50+W50+T50+Q50+N50+K50+H50</f>
        <v>4</v>
      </c>
      <c r="AH50" s="36" t="s">
        <v>18</v>
      </c>
      <c r="AI50" s="36"/>
      <c r="AJ50" s="52" t="s">
        <v>230</v>
      </c>
      <c r="AK50" s="104" t="s">
        <v>231</v>
      </c>
    </row>
    <row r="51" spans="1:37" s="37" customFormat="1" ht="12.75">
      <c r="A51" s="108" t="s">
        <v>141</v>
      </c>
      <c r="B51" s="43" t="s">
        <v>11</v>
      </c>
      <c r="C51" s="43">
        <v>3</v>
      </c>
      <c r="D51" s="55" t="s">
        <v>234</v>
      </c>
      <c r="E51" s="50" t="s">
        <v>235</v>
      </c>
      <c r="F51" s="35"/>
      <c r="G51" s="35"/>
      <c r="H51" s="35"/>
      <c r="I51" s="35"/>
      <c r="J51" s="35"/>
      <c r="K51" s="35"/>
      <c r="L51" s="35">
        <v>10</v>
      </c>
      <c r="M51" s="35">
        <v>10</v>
      </c>
      <c r="N51" s="35">
        <v>4</v>
      </c>
      <c r="O51" s="35"/>
      <c r="P51" s="35"/>
      <c r="Q51" s="35"/>
      <c r="R51" s="58"/>
      <c r="S51" s="58"/>
      <c r="T51" s="58"/>
      <c r="U51" s="35"/>
      <c r="V51" s="35"/>
      <c r="W51" s="35"/>
      <c r="X51" s="35"/>
      <c r="Y51" s="35"/>
      <c r="Z51" s="35"/>
      <c r="AA51" s="35"/>
      <c r="AB51" s="35"/>
      <c r="AC51" s="35"/>
      <c r="AD51" s="45">
        <f t="shared" si="17"/>
        <v>10</v>
      </c>
      <c r="AE51" s="45">
        <f t="shared" si="17"/>
        <v>10</v>
      </c>
      <c r="AF51" s="45">
        <f t="shared" si="1"/>
        <v>20</v>
      </c>
      <c r="AG51" s="45">
        <f>AC51+Z51+W51+T51+Q51+N51+K51+H51</f>
        <v>4</v>
      </c>
      <c r="AH51" s="45" t="s">
        <v>14</v>
      </c>
      <c r="AI51" s="45"/>
      <c r="AJ51" s="45"/>
      <c r="AK51" s="109"/>
    </row>
    <row r="52" spans="1:37" s="37" customFormat="1" ht="12.75">
      <c r="A52" s="110" t="s">
        <v>141</v>
      </c>
      <c r="B52" s="46"/>
      <c r="C52" s="46"/>
      <c r="D52" s="46"/>
      <c r="E52" s="51" t="s">
        <v>236</v>
      </c>
      <c r="F52" s="48">
        <f>SUM(F49:F51)</f>
        <v>0</v>
      </c>
      <c r="G52" s="48">
        <f aca="true" t="shared" si="18" ref="G52:AE52">SUM(G49:G51)</f>
        <v>10</v>
      </c>
      <c r="H52" s="48">
        <f t="shared" si="18"/>
        <v>2</v>
      </c>
      <c r="I52" s="48">
        <f t="shared" si="18"/>
        <v>0</v>
      </c>
      <c r="J52" s="48">
        <f t="shared" si="18"/>
        <v>20</v>
      </c>
      <c r="K52" s="48">
        <f t="shared" si="18"/>
        <v>4</v>
      </c>
      <c r="L52" s="48">
        <f t="shared" si="18"/>
        <v>10</v>
      </c>
      <c r="M52" s="48">
        <f t="shared" si="18"/>
        <v>10</v>
      </c>
      <c r="N52" s="48">
        <f t="shared" si="18"/>
        <v>4</v>
      </c>
      <c r="O52" s="48">
        <f t="shared" si="18"/>
        <v>0</v>
      </c>
      <c r="P52" s="48">
        <f t="shared" si="18"/>
        <v>0</v>
      </c>
      <c r="Q52" s="48">
        <f t="shared" si="18"/>
        <v>0</v>
      </c>
      <c r="R52" s="48">
        <f t="shared" si="18"/>
        <v>0</v>
      </c>
      <c r="S52" s="48">
        <f t="shared" si="18"/>
        <v>0</v>
      </c>
      <c r="T52" s="48">
        <f t="shared" si="18"/>
        <v>0</v>
      </c>
      <c r="U52" s="48">
        <f t="shared" si="18"/>
        <v>0</v>
      </c>
      <c r="V52" s="48">
        <f t="shared" si="18"/>
        <v>0</v>
      </c>
      <c r="W52" s="48">
        <f t="shared" si="18"/>
        <v>0</v>
      </c>
      <c r="X52" s="48">
        <f t="shared" si="18"/>
        <v>0</v>
      </c>
      <c r="Y52" s="48">
        <f t="shared" si="18"/>
        <v>0</v>
      </c>
      <c r="Z52" s="48">
        <f t="shared" si="18"/>
        <v>0</v>
      </c>
      <c r="AA52" s="48">
        <f t="shared" si="18"/>
        <v>0</v>
      </c>
      <c r="AB52" s="48">
        <f t="shared" si="18"/>
        <v>0</v>
      </c>
      <c r="AC52" s="48">
        <f t="shared" si="18"/>
        <v>0</v>
      </c>
      <c r="AD52" s="48">
        <f t="shared" si="18"/>
        <v>10</v>
      </c>
      <c r="AE52" s="48">
        <f t="shared" si="18"/>
        <v>40</v>
      </c>
      <c r="AF52" s="48">
        <f t="shared" si="1"/>
        <v>50</v>
      </c>
      <c r="AG52" s="48">
        <f>SUM(AG49:AG51)</f>
        <v>10</v>
      </c>
      <c r="AH52" s="48"/>
      <c r="AI52" s="48"/>
      <c r="AJ52" s="48"/>
      <c r="AK52" s="111"/>
    </row>
    <row r="53" spans="1:37" s="37" customFormat="1" ht="12.75">
      <c r="A53" s="103" t="s">
        <v>141</v>
      </c>
      <c r="B53" s="6" t="s">
        <v>142</v>
      </c>
      <c r="C53" s="6">
        <v>1</v>
      </c>
      <c r="D53" s="52" t="s">
        <v>237</v>
      </c>
      <c r="E53" s="34" t="s">
        <v>238</v>
      </c>
      <c r="F53" s="35">
        <v>10</v>
      </c>
      <c r="G53" s="35">
        <v>10</v>
      </c>
      <c r="H53" s="35">
        <v>4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49">
        <f aca="true" t="shared" si="19" ref="AD53:AE55">F53+I53+L53+O53+R53+U53+X53+AA53</f>
        <v>10</v>
      </c>
      <c r="AE53" s="49">
        <f t="shared" si="19"/>
        <v>10</v>
      </c>
      <c r="AF53" s="49">
        <f t="shared" si="1"/>
        <v>20</v>
      </c>
      <c r="AG53" s="49">
        <f>AC53+Z53+W53+T53+Q53+N53+K53+H53</f>
        <v>4</v>
      </c>
      <c r="AH53" s="49" t="s">
        <v>18</v>
      </c>
      <c r="AI53" s="49"/>
      <c r="AJ53" s="49"/>
      <c r="AK53" s="112"/>
    </row>
    <row r="54" spans="1:37" s="37" customFormat="1" ht="12.75">
      <c r="A54" s="105" t="s">
        <v>141</v>
      </c>
      <c r="B54" s="7" t="s">
        <v>142</v>
      </c>
      <c r="C54" s="7">
        <v>2</v>
      </c>
      <c r="D54" s="38" t="s">
        <v>239</v>
      </c>
      <c r="E54" s="41" t="s">
        <v>240</v>
      </c>
      <c r="F54" s="35"/>
      <c r="G54" s="35"/>
      <c r="H54" s="35"/>
      <c r="I54" s="35">
        <v>0</v>
      </c>
      <c r="J54" s="35">
        <v>10</v>
      </c>
      <c r="K54" s="35">
        <v>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>
        <f t="shared" si="19"/>
        <v>0</v>
      </c>
      <c r="AE54" s="36">
        <f t="shared" si="19"/>
        <v>10</v>
      </c>
      <c r="AF54" s="36">
        <f t="shared" si="1"/>
        <v>10</v>
      </c>
      <c r="AG54" s="36">
        <v>2</v>
      </c>
      <c r="AH54" s="36" t="s">
        <v>18</v>
      </c>
      <c r="AI54" s="36"/>
      <c r="AJ54" s="52" t="s">
        <v>237</v>
      </c>
      <c r="AK54" s="104" t="s">
        <v>238</v>
      </c>
    </row>
    <row r="55" spans="1:37" s="37" customFormat="1" ht="12.75">
      <c r="A55" s="108" t="s">
        <v>141</v>
      </c>
      <c r="B55" s="43" t="s">
        <v>11</v>
      </c>
      <c r="C55" s="43">
        <v>3</v>
      </c>
      <c r="D55" s="55" t="s">
        <v>241</v>
      </c>
      <c r="E55" s="50" t="s">
        <v>242</v>
      </c>
      <c r="F55" s="35"/>
      <c r="G55" s="35"/>
      <c r="H55" s="35"/>
      <c r="I55" s="35"/>
      <c r="J55" s="35"/>
      <c r="K55" s="35"/>
      <c r="L55" s="35">
        <v>15</v>
      </c>
      <c r="M55" s="35">
        <v>5</v>
      </c>
      <c r="N55" s="35">
        <v>4</v>
      </c>
      <c r="O55" s="35"/>
      <c r="P55" s="35"/>
      <c r="Q55" s="35"/>
      <c r="R55" s="59"/>
      <c r="S55" s="59"/>
      <c r="T55" s="59"/>
      <c r="U55" s="35"/>
      <c r="V55" s="35"/>
      <c r="W55" s="35"/>
      <c r="X55" s="35"/>
      <c r="Y55" s="35"/>
      <c r="Z55" s="35"/>
      <c r="AA55" s="35"/>
      <c r="AB55" s="35"/>
      <c r="AC55" s="35"/>
      <c r="AD55" s="45">
        <f t="shared" si="19"/>
        <v>15</v>
      </c>
      <c r="AE55" s="45">
        <f t="shared" si="19"/>
        <v>5</v>
      </c>
      <c r="AF55" s="45">
        <f t="shared" si="1"/>
        <v>20</v>
      </c>
      <c r="AG55" s="45">
        <v>4</v>
      </c>
      <c r="AH55" s="45" t="s">
        <v>14</v>
      </c>
      <c r="AI55" s="45"/>
      <c r="AJ55" s="45"/>
      <c r="AK55" s="109"/>
    </row>
    <row r="56" spans="1:37" s="37" customFormat="1" ht="12.75">
      <c r="A56" s="110" t="s">
        <v>141</v>
      </c>
      <c r="B56" s="46"/>
      <c r="C56" s="46"/>
      <c r="D56" s="46"/>
      <c r="E56" s="51" t="s">
        <v>243</v>
      </c>
      <c r="F56" s="48">
        <f>SUM(F53:F55)</f>
        <v>10</v>
      </c>
      <c r="G56" s="48">
        <f aca="true" t="shared" si="20" ref="G56:AE56">SUM(G53:G55)</f>
        <v>10</v>
      </c>
      <c r="H56" s="48">
        <f t="shared" si="20"/>
        <v>4</v>
      </c>
      <c r="I56" s="48">
        <f t="shared" si="20"/>
        <v>0</v>
      </c>
      <c r="J56" s="48">
        <f t="shared" si="20"/>
        <v>10</v>
      </c>
      <c r="K56" s="48">
        <f t="shared" si="20"/>
        <v>2</v>
      </c>
      <c r="L56" s="48">
        <f t="shared" si="20"/>
        <v>15</v>
      </c>
      <c r="M56" s="48">
        <f t="shared" si="20"/>
        <v>5</v>
      </c>
      <c r="N56" s="48">
        <f t="shared" si="20"/>
        <v>4</v>
      </c>
      <c r="O56" s="48">
        <f t="shared" si="20"/>
        <v>0</v>
      </c>
      <c r="P56" s="48">
        <f t="shared" si="20"/>
        <v>0</v>
      </c>
      <c r="Q56" s="48">
        <f t="shared" si="20"/>
        <v>0</v>
      </c>
      <c r="R56" s="48">
        <f t="shared" si="20"/>
        <v>0</v>
      </c>
      <c r="S56" s="48">
        <f t="shared" si="20"/>
        <v>0</v>
      </c>
      <c r="T56" s="48">
        <f t="shared" si="20"/>
        <v>0</v>
      </c>
      <c r="U56" s="48">
        <f t="shared" si="20"/>
        <v>0</v>
      </c>
      <c r="V56" s="48">
        <f t="shared" si="20"/>
        <v>0</v>
      </c>
      <c r="W56" s="48">
        <f t="shared" si="20"/>
        <v>0</v>
      </c>
      <c r="X56" s="48">
        <f t="shared" si="20"/>
        <v>0</v>
      </c>
      <c r="Y56" s="48">
        <f t="shared" si="20"/>
        <v>0</v>
      </c>
      <c r="Z56" s="48">
        <f t="shared" si="20"/>
        <v>0</v>
      </c>
      <c r="AA56" s="48">
        <f t="shared" si="20"/>
        <v>0</v>
      </c>
      <c r="AB56" s="48">
        <f t="shared" si="20"/>
        <v>0</v>
      </c>
      <c r="AC56" s="48">
        <f t="shared" si="20"/>
        <v>0</v>
      </c>
      <c r="AD56" s="48">
        <f t="shared" si="20"/>
        <v>25</v>
      </c>
      <c r="AE56" s="48">
        <f t="shared" si="20"/>
        <v>25</v>
      </c>
      <c r="AF56" s="48">
        <f t="shared" si="1"/>
        <v>50</v>
      </c>
      <c r="AG56" s="48">
        <f>SUM(AG53:AG55)</f>
        <v>10</v>
      </c>
      <c r="AH56" s="48"/>
      <c r="AI56" s="48"/>
      <c r="AJ56" s="48"/>
      <c r="AK56" s="111"/>
    </row>
    <row r="57" spans="1:37" s="37" customFormat="1" ht="12.75">
      <c r="A57" s="103" t="s">
        <v>141</v>
      </c>
      <c r="B57" s="6" t="s">
        <v>15</v>
      </c>
      <c r="C57" s="6">
        <v>5</v>
      </c>
      <c r="D57" s="52" t="s">
        <v>244</v>
      </c>
      <c r="E57" s="34" t="s">
        <v>245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>
        <v>5</v>
      </c>
      <c r="S57" s="35">
        <v>10</v>
      </c>
      <c r="T57" s="35">
        <v>3</v>
      </c>
      <c r="U57" s="35"/>
      <c r="V57" s="35"/>
      <c r="W57" s="35"/>
      <c r="X57" s="35"/>
      <c r="Y57" s="35"/>
      <c r="Z57" s="35"/>
      <c r="AA57" s="35"/>
      <c r="AB57" s="35"/>
      <c r="AC57" s="35"/>
      <c r="AD57" s="49">
        <v>5</v>
      </c>
      <c r="AE57" s="49">
        <v>10</v>
      </c>
      <c r="AF57" s="49">
        <v>15</v>
      </c>
      <c r="AG57" s="49">
        <f>AC57+Z57+W57+T57+Q57+N57+K57+H57</f>
        <v>3</v>
      </c>
      <c r="AH57" s="49" t="s">
        <v>18</v>
      </c>
      <c r="AI57" s="49"/>
      <c r="AJ57" s="49"/>
      <c r="AK57" s="112"/>
    </row>
    <row r="58" spans="1:37" s="37" customFormat="1" ht="12.75">
      <c r="A58" s="108" t="s">
        <v>141</v>
      </c>
      <c r="B58" s="43" t="s">
        <v>15</v>
      </c>
      <c r="C58" s="43">
        <v>6</v>
      </c>
      <c r="D58" s="55" t="s">
        <v>246</v>
      </c>
      <c r="E58" s="50" t="s">
        <v>247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>
        <v>10</v>
      </c>
      <c r="V58" s="35">
        <v>10</v>
      </c>
      <c r="W58" s="35">
        <v>4</v>
      </c>
      <c r="X58" s="35"/>
      <c r="Y58" s="35"/>
      <c r="Z58" s="35"/>
      <c r="AA58" s="35"/>
      <c r="AB58" s="35"/>
      <c r="AC58" s="35"/>
      <c r="AD58" s="45">
        <v>10</v>
      </c>
      <c r="AE58" s="45">
        <v>10</v>
      </c>
      <c r="AF58" s="45">
        <v>20</v>
      </c>
      <c r="AG58" s="45">
        <f>AC58+Z58+W58+T58+Q58+N58+K58+H58</f>
        <v>4</v>
      </c>
      <c r="AH58" s="45" t="s">
        <v>18</v>
      </c>
      <c r="AI58" s="45"/>
      <c r="AJ58" s="45"/>
      <c r="AK58" s="109"/>
    </row>
    <row r="59" spans="1:37" s="37" customFormat="1" ht="12.75">
      <c r="A59" s="110" t="s">
        <v>141</v>
      </c>
      <c r="B59" s="46"/>
      <c r="C59" s="46"/>
      <c r="D59" s="46"/>
      <c r="E59" s="60" t="s">
        <v>248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f aca="true" t="shared" si="21" ref="R59:W59">SUM(R57:R58)</f>
        <v>5</v>
      </c>
      <c r="S59" s="48">
        <f t="shared" si="21"/>
        <v>10</v>
      </c>
      <c r="T59" s="48">
        <f t="shared" si="21"/>
        <v>3</v>
      </c>
      <c r="U59" s="48">
        <f t="shared" si="21"/>
        <v>10</v>
      </c>
      <c r="V59" s="48">
        <f t="shared" si="21"/>
        <v>10</v>
      </c>
      <c r="W59" s="48">
        <f t="shared" si="21"/>
        <v>4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2</v>
      </c>
      <c r="AE59" s="48">
        <v>5</v>
      </c>
      <c r="AF59" s="48">
        <v>25</v>
      </c>
      <c r="AG59" s="48">
        <f>SUM(AG57:AG58)</f>
        <v>7</v>
      </c>
      <c r="AH59" s="48"/>
      <c r="AI59" s="48"/>
      <c r="AJ59" s="48"/>
      <c r="AK59" s="111"/>
    </row>
    <row r="60" spans="1:37" s="37" customFormat="1" ht="12.75">
      <c r="A60" s="103" t="s">
        <v>141</v>
      </c>
      <c r="B60" s="6" t="s">
        <v>142</v>
      </c>
      <c r="C60" s="6">
        <v>2</v>
      </c>
      <c r="D60" s="52" t="s">
        <v>249</v>
      </c>
      <c r="E60" s="34" t="s">
        <v>250</v>
      </c>
      <c r="F60" s="35"/>
      <c r="G60" s="35"/>
      <c r="H60" s="35"/>
      <c r="I60" s="35">
        <v>0</v>
      </c>
      <c r="J60" s="35">
        <v>20</v>
      </c>
      <c r="K60" s="35">
        <v>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49">
        <f aca="true" t="shared" si="22" ref="AD60:AE62">F60+I60+L60+O60+R60+U60+X60+AA60</f>
        <v>0</v>
      </c>
      <c r="AE60" s="49">
        <f t="shared" si="22"/>
        <v>20</v>
      </c>
      <c r="AF60" s="49">
        <f t="shared" si="1"/>
        <v>20</v>
      </c>
      <c r="AG60" s="49">
        <f>AC60+Z60+W60+T60+Q60+N60+K60+H60</f>
        <v>4</v>
      </c>
      <c r="AH60" s="49" t="s">
        <v>18</v>
      </c>
      <c r="AI60" s="49"/>
      <c r="AJ60" s="49"/>
      <c r="AK60" s="112"/>
    </row>
    <row r="61" spans="1:37" s="37" customFormat="1" ht="12.75">
      <c r="A61" s="105" t="s">
        <v>141</v>
      </c>
      <c r="B61" s="7" t="s">
        <v>11</v>
      </c>
      <c r="C61" s="7">
        <v>3</v>
      </c>
      <c r="D61" s="38" t="s">
        <v>251</v>
      </c>
      <c r="E61" s="41" t="s">
        <v>252</v>
      </c>
      <c r="F61" s="35"/>
      <c r="G61" s="35"/>
      <c r="H61" s="35"/>
      <c r="I61" s="35"/>
      <c r="J61" s="35"/>
      <c r="K61" s="35"/>
      <c r="L61" s="35">
        <v>0</v>
      </c>
      <c r="M61" s="35">
        <v>20</v>
      </c>
      <c r="N61" s="35">
        <v>4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6">
        <f t="shared" si="22"/>
        <v>0</v>
      </c>
      <c r="AE61" s="36">
        <f t="shared" si="22"/>
        <v>20</v>
      </c>
      <c r="AF61" s="36">
        <f t="shared" si="1"/>
        <v>20</v>
      </c>
      <c r="AG61" s="36">
        <f>AC61+Z61+W61+T61+Q61+N61+K61+H61</f>
        <v>4</v>
      </c>
      <c r="AH61" s="36" t="s">
        <v>18</v>
      </c>
      <c r="AI61" s="36"/>
      <c r="AJ61" s="52" t="s">
        <v>249</v>
      </c>
      <c r="AK61" s="104" t="s">
        <v>253</v>
      </c>
    </row>
    <row r="62" spans="1:37" s="37" customFormat="1" ht="12.75">
      <c r="A62" s="108" t="s">
        <v>141</v>
      </c>
      <c r="B62" s="43" t="s">
        <v>142</v>
      </c>
      <c r="C62" s="43">
        <v>1</v>
      </c>
      <c r="D62" s="55" t="s">
        <v>254</v>
      </c>
      <c r="E62" s="50" t="s">
        <v>255</v>
      </c>
      <c r="F62" s="35">
        <v>10</v>
      </c>
      <c r="G62" s="35">
        <v>0</v>
      </c>
      <c r="H62" s="35">
        <v>2</v>
      </c>
      <c r="I62" s="35"/>
      <c r="J62" s="35"/>
      <c r="K62" s="35"/>
      <c r="L62" s="35"/>
      <c r="M62" s="35"/>
      <c r="N62" s="35"/>
      <c r="O62" s="59"/>
      <c r="P62" s="59"/>
      <c r="Q62" s="59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45">
        <f t="shared" si="22"/>
        <v>10</v>
      </c>
      <c r="AE62" s="45">
        <f t="shared" si="22"/>
        <v>0</v>
      </c>
      <c r="AF62" s="45">
        <f t="shared" si="1"/>
        <v>10</v>
      </c>
      <c r="AG62" s="45">
        <f>AC62+Z62+W62+T62+Q62+N62+K62+H62</f>
        <v>2</v>
      </c>
      <c r="AH62" s="45" t="s">
        <v>14</v>
      </c>
      <c r="AI62" s="45"/>
      <c r="AJ62" s="45"/>
      <c r="AK62" s="109"/>
    </row>
    <row r="63" spans="1:37" s="37" customFormat="1" ht="12.75">
      <c r="A63" s="110" t="s">
        <v>141</v>
      </c>
      <c r="B63" s="46"/>
      <c r="C63" s="46"/>
      <c r="D63" s="46"/>
      <c r="E63" s="51" t="s">
        <v>256</v>
      </c>
      <c r="F63" s="48">
        <f>SUM(F60:F62)</f>
        <v>10</v>
      </c>
      <c r="G63" s="48">
        <f aca="true" t="shared" si="23" ref="G63:AE63">SUM(G60:G62)</f>
        <v>0</v>
      </c>
      <c r="H63" s="48">
        <f t="shared" si="23"/>
        <v>2</v>
      </c>
      <c r="I63" s="48">
        <f t="shared" si="23"/>
        <v>0</v>
      </c>
      <c r="J63" s="48">
        <f t="shared" si="23"/>
        <v>20</v>
      </c>
      <c r="K63" s="48">
        <f t="shared" si="23"/>
        <v>4</v>
      </c>
      <c r="L63" s="48">
        <f t="shared" si="23"/>
        <v>0</v>
      </c>
      <c r="M63" s="48">
        <f t="shared" si="23"/>
        <v>20</v>
      </c>
      <c r="N63" s="48">
        <f t="shared" si="23"/>
        <v>4</v>
      </c>
      <c r="O63" s="48">
        <f t="shared" si="23"/>
        <v>0</v>
      </c>
      <c r="P63" s="48">
        <f t="shared" si="23"/>
        <v>0</v>
      </c>
      <c r="Q63" s="48">
        <f t="shared" si="23"/>
        <v>0</v>
      </c>
      <c r="R63" s="48">
        <f t="shared" si="23"/>
        <v>0</v>
      </c>
      <c r="S63" s="48">
        <f t="shared" si="23"/>
        <v>0</v>
      </c>
      <c r="T63" s="48">
        <f t="shared" si="23"/>
        <v>0</v>
      </c>
      <c r="U63" s="48">
        <f t="shared" si="23"/>
        <v>0</v>
      </c>
      <c r="V63" s="48">
        <f t="shared" si="23"/>
        <v>0</v>
      </c>
      <c r="W63" s="48">
        <f t="shared" si="23"/>
        <v>0</v>
      </c>
      <c r="X63" s="48">
        <f t="shared" si="23"/>
        <v>0</v>
      </c>
      <c r="Y63" s="48">
        <f t="shared" si="23"/>
        <v>0</v>
      </c>
      <c r="Z63" s="48">
        <f t="shared" si="23"/>
        <v>0</v>
      </c>
      <c r="AA63" s="48">
        <f t="shared" si="23"/>
        <v>0</v>
      </c>
      <c r="AB63" s="48">
        <f t="shared" si="23"/>
        <v>0</v>
      </c>
      <c r="AC63" s="48">
        <f t="shared" si="23"/>
        <v>0</v>
      </c>
      <c r="AD63" s="48">
        <f t="shared" si="23"/>
        <v>10</v>
      </c>
      <c r="AE63" s="48">
        <f t="shared" si="23"/>
        <v>40</v>
      </c>
      <c r="AF63" s="48">
        <f t="shared" si="1"/>
        <v>50</v>
      </c>
      <c r="AG63" s="48">
        <f>SUM(AG60:AG62)</f>
        <v>10</v>
      </c>
      <c r="AH63" s="48"/>
      <c r="AI63" s="48"/>
      <c r="AJ63" s="48"/>
      <c r="AK63" s="111"/>
    </row>
    <row r="64" spans="1:37" s="37" customFormat="1" ht="12.75">
      <c r="A64" s="119" t="s">
        <v>141</v>
      </c>
      <c r="B64" s="61"/>
      <c r="C64" s="61"/>
      <c r="D64" s="61"/>
      <c r="E64" s="51" t="s">
        <v>257</v>
      </c>
      <c r="F64" s="62">
        <f>F63+F59+F56+F52+F48+F43+F38+F29+F26+F17+F11</f>
        <v>65</v>
      </c>
      <c r="G64" s="62">
        <f>G63+G59+G56+G52+G48+G43+G38+G29+G26+G17</f>
        <v>60</v>
      </c>
      <c r="H64" s="62">
        <f>SUM(H11,H17,H26,H29,H38,H43,H48,H52,H56,H59,H63)</f>
        <v>27</v>
      </c>
      <c r="I64" s="62">
        <f aca="true" t="shared" si="24" ref="I64:V64">I63+I59+I56+I52+I48+I43+I38+I29+I26+I17</f>
        <v>50</v>
      </c>
      <c r="J64" s="62">
        <f t="shared" si="24"/>
        <v>100</v>
      </c>
      <c r="K64" s="62">
        <f t="shared" si="24"/>
        <v>30</v>
      </c>
      <c r="L64" s="62">
        <f t="shared" si="24"/>
        <v>65</v>
      </c>
      <c r="M64" s="62">
        <f t="shared" si="24"/>
        <v>95</v>
      </c>
      <c r="N64" s="62">
        <f t="shared" si="24"/>
        <v>32</v>
      </c>
      <c r="O64" s="62">
        <f t="shared" si="24"/>
        <v>20</v>
      </c>
      <c r="P64" s="62">
        <f t="shared" si="24"/>
        <v>30</v>
      </c>
      <c r="Q64" s="62">
        <f t="shared" si="24"/>
        <v>10</v>
      </c>
      <c r="R64" s="62">
        <f t="shared" si="24"/>
        <v>15</v>
      </c>
      <c r="S64" s="62">
        <f t="shared" si="24"/>
        <v>40</v>
      </c>
      <c r="T64" s="62">
        <f t="shared" si="24"/>
        <v>11</v>
      </c>
      <c r="U64" s="62">
        <f t="shared" si="24"/>
        <v>20</v>
      </c>
      <c r="V64" s="62">
        <f t="shared" si="24"/>
        <v>35</v>
      </c>
      <c r="W64" s="62">
        <f>W63+W59+W56+W52+W48+W43+W38+W29+W26+W17+W11</f>
        <v>15</v>
      </c>
      <c r="X64" s="62">
        <f>X63+X59+X56+X52+X48+X43+X38+X29+X26+X17+X11</f>
        <v>25</v>
      </c>
      <c r="Y64" s="62">
        <f>Y63+Y59+Y56+Y52+Y48+Y43+Y38+Y29+Y26+Y17+Y11</f>
        <v>20</v>
      </c>
      <c r="Z64" s="62">
        <f>Z63+Z59+Z56+Z52+Z48+Z43+Z38+Z29+Z26+Z17+Z11</f>
        <v>9</v>
      </c>
      <c r="AA64" s="62">
        <f>AA63+AA59+AA56+AA52+AA48+AA43+AA38+AA29+AA26+AA17+AA11</f>
        <v>10</v>
      </c>
      <c r="AB64" s="62">
        <f>AB63+AB59+AB56+AB52+AB48+AB43+AB38+AB29+AB26+AB17</f>
        <v>0</v>
      </c>
      <c r="AC64" s="62">
        <f>AC63+AC59+AC56+AC52+AC48+AC43+AC38+AC29+AC26+AC17+AC11</f>
        <v>2</v>
      </c>
      <c r="AD64" s="48">
        <f>AD63+AD59+AD56+AD52+AD48+AD43+AD38+AD29+AD26+AD17+AD11</f>
        <v>277</v>
      </c>
      <c r="AE64" s="48">
        <f>AE63+AE59+AE56+AE52+AE48+AE43+AE38+AE29+AE26+AE17+AE11</f>
        <v>375</v>
      </c>
      <c r="AF64" s="48">
        <f>SUM(AD64:AE64)</f>
        <v>652</v>
      </c>
      <c r="AG64" s="62">
        <f>AG11+AG17+AG26+AG29+AG38+AG43+AG48+AG52+AG56+AG59+AG63</f>
        <v>136</v>
      </c>
      <c r="AH64" s="62"/>
      <c r="AI64" s="220" t="s">
        <v>260</v>
      </c>
      <c r="AJ64" s="62"/>
      <c r="AK64" s="120"/>
    </row>
    <row r="65" spans="1:37" s="37" customFormat="1" ht="54" customHeight="1">
      <c r="A65" s="103" t="s">
        <v>141</v>
      </c>
      <c r="B65" s="6" t="s">
        <v>11</v>
      </c>
      <c r="C65" s="6">
        <v>3</v>
      </c>
      <c r="D65" s="6" t="s">
        <v>258</v>
      </c>
      <c r="E65" s="34" t="s">
        <v>259</v>
      </c>
      <c r="F65" s="35"/>
      <c r="G65" s="35"/>
      <c r="H65" s="35"/>
      <c r="I65" s="35"/>
      <c r="J65" s="35"/>
      <c r="K65" s="35"/>
      <c r="L65" s="35">
        <v>0</v>
      </c>
      <c r="M65" s="35">
        <v>20</v>
      </c>
      <c r="N65" s="35">
        <v>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49">
        <f>F65+I65+L65+O65+R65+U65+X65+AA65</f>
        <v>0</v>
      </c>
      <c r="AE65" s="49">
        <v>20</v>
      </c>
      <c r="AF65" s="49">
        <f t="shared" si="1"/>
        <v>20</v>
      </c>
      <c r="AG65" s="49">
        <f>AC65+Z65+W65+T65+Q65+N65+K65+H65</f>
        <v>7</v>
      </c>
      <c r="AH65" s="49" t="s">
        <v>18</v>
      </c>
      <c r="AI65" s="221"/>
      <c r="AJ65" s="49"/>
      <c r="AK65" s="112"/>
    </row>
    <row r="66" spans="1:37" s="37" customFormat="1" ht="12.75">
      <c r="A66" s="108" t="s">
        <v>141</v>
      </c>
      <c r="B66" s="43" t="s">
        <v>11</v>
      </c>
      <c r="C66" s="43">
        <v>4</v>
      </c>
      <c r="D66" s="55" t="s">
        <v>261</v>
      </c>
      <c r="E66" s="50" t="s">
        <v>262</v>
      </c>
      <c r="F66" s="35"/>
      <c r="G66" s="35"/>
      <c r="H66" s="35"/>
      <c r="I66" s="35"/>
      <c r="J66" s="35"/>
      <c r="K66" s="35"/>
      <c r="L66" s="35"/>
      <c r="M66" s="35"/>
      <c r="N66" s="35"/>
      <c r="O66" s="35">
        <v>0</v>
      </c>
      <c r="P66" s="35">
        <v>20</v>
      </c>
      <c r="Q66" s="35">
        <v>6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45">
        <f>F66+I66+L66+O66+R66+U66+X66+AA66</f>
        <v>0</v>
      </c>
      <c r="AE66" s="45">
        <v>20</v>
      </c>
      <c r="AF66" s="45">
        <f t="shared" si="1"/>
        <v>20</v>
      </c>
      <c r="AG66" s="45">
        <f>AC66+Z66+W66+T66+Q66+N66+K66+H66</f>
        <v>6</v>
      </c>
      <c r="AH66" s="45" t="s">
        <v>18</v>
      </c>
      <c r="AI66" s="221"/>
      <c r="AJ66" s="52" t="s">
        <v>258</v>
      </c>
      <c r="AK66" s="109" t="s">
        <v>259</v>
      </c>
    </row>
    <row r="67" spans="1:37" s="37" customFormat="1" ht="12.75">
      <c r="A67" s="110" t="s">
        <v>141</v>
      </c>
      <c r="B67" s="46"/>
      <c r="C67" s="46"/>
      <c r="D67" s="46"/>
      <c r="E67" s="51" t="s">
        <v>263</v>
      </c>
      <c r="F67" s="48">
        <v>0</v>
      </c>
      <c r="G67" s="48">
        <v>0</v>
      </c>
      <c r="H67" s="48">
        <v>0</v>
      </c>
      <c r="I67" s="48">
        <f aca="true" t="shared" si="25" ref="I67:AD67">SUM(I65:I66)</f>
        <v>0</v>
      </c>
      <c r="J67" s="48">
        <v>0</v>
      </c>
      <c r="K67" s="48">
        <v>0</v>
      </c>
      <c r="L67" s="48">
        <f t="shared" si="25"/>
        <v>0</v>
      </c>
      <c r="M67" s="48">
        <f t="shared" si="25"/>
        <v>20</v>
      </c>
      <c r="N67" s="48">
        <f t="shared" si="25"/>
        <v>7</v>
      </c>
      <c r="O67" s="48">
        <f t="shared" si="25"/>
        <v>0</v>
      </c>
      <c r="P67" s="48">
        <v>20</v>
      </c>
      <c r="Q67" s="48">
        <v>6</v>
      </c>
      <c r="R67" s="48">
        <f t="shared" si="25"/>
        <v>0</v>
      </c>
      <c r="S67" s="48">
        <v>20</v>
      </c>
      <c r="T67" s="48">
        <v>6</v>
      </c>
      <c r="U67" s="48">
        <f t="shared" si="25"/>
        <v>0</v>
      </c>
      <c r="V67" s="48">
        <f t="shared" si="25"/>
        <v>0</v>
      </c>
      <c r="W67" s="48">
        <f t="shared" si="25"/>
        <v>0</v>
      </c>
      <c r="X67" s="48">
        <f t="shared" si="25"/>
        <v>0</v>
      </c>
      <c r="Y67" s="48">
        <f t="shared" si="25"/>
        <v>0</v>
      </c>
      <c r="Z67" s="48">
        <f t="shared" si="25"/>
        <v>0</v>
      </c>
      <c r="AA67" s="48">
        <f t="shared" si="25"/>
        <v>0</v>
      </c>
      <c r="AB67" s="48">
        <f t="shared" si="25"/>
        <v>0</v>
      </c>
      <c r="AC67" s="48">
        <f t="shared" si="25"/>
        <v>0</v>
      </c>
      <c r="AD67" s="48">
        <f t="shared" si="25"/>
        <v>0</v>
      </c>
      <c r="AE67" s="48">
        <v>40</v>
      </c>
      <c r="AF67" s="48">
        <v>40</v>
      </c>
      <c r="AG67" s="48">
        <v>13</v>
      </c>
      <c r="AH67" s="48"/>
      <c r="AI67" s="221"/>
      <c r="AJ67" s="48"/>
      <c r="AK67" s="111"/>
    </row>
    <row r="68" spans="1:37" s="37" customFormat="1" ht="12.75">
      <c r="A68" s="103" t="s">
        <v>141</v>
      </c>
      <c r="B68" s="6" t="s">
        <v>15</v>
      </c>
      <c r="C68" s="6">
        <v>6</v>
      </c>
      <c r="D68" s="52" t="s">
        <v>264</v>
      </c>
      <c r="E68" s="34" t="s">
        <v>265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>
        <v>0</v>
      </c>
      <c r="V68" s="35">
        <v>20</v>
      </c>
      <c r="W68" s="35">
        <v>7</v>
      </c>
      <c r="X68" s="35"/>
      <c r="Y68" s="35"/>
      <c r="Z68" s="35"/>
      <c r="AA68" s="35"/>
      <c r="AB68" s="35"/>
      <c r="AC68" s="35"/>
      <c r="AD68" s="49">
        <f>F68+I68+L68+O68+R68+U68+X68+AA68</f>
        <v>0</v>
      </c>
      <c r="AE68" s="49">
        <f>G68+J68+M68+P68+S68+V68+Y68+AB68</f>
        <v>20</v>
      </c>
      <c r="AF68" s="49">
        <f t="shared" si="1"/>
        <v>20</v>
      </c>
      <c r="AG68" s="49">
        <f>AC68+Z68+W68+T68+Q68+N68+K68+H68</f>
        <v>7</v>
      </c>
      <c r="AH68" s="49" t="s">
        <v>18</v>
      </c>
      <c r="AI68" s="221"/>
      <c r="AJ68" s="55" t="s">
        <v>261</v>
      </c>
      <c r="AK68" s="112" t="s">
        <v>262</v>
      </c>
    </row>
    <row r="69" spans="1:37" s="37" customFormat="1" ht="12.75">
      <c r="A69" s="108" t="s">
        <v>141</v>
      </c>
      <c r="B69" s="43" t="s">
        <v>145</v>
      </c>
      <c r="C69" s="43">
        <v>7</v>
      </c>
      <c r="D69" s="55" t="s">
        <v>266</v>
      </c>
      <c r="E69" s="50" t="s">
        <v>267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>
        <v>0</v>
      </c>
      <c r="Y69" s="35">
        <v>20</v>
      </c>
      <c r="Z69" s="35">
        <v>6</v>
      </c>
      <c r="AA69" s="35"/>
      <c r="AB69" s="35"/>
      <c r="AC69" s="35"/>
      <c r="AD69" s="45">
        <f>F69+I69+L69+O69+R69+U69+X69+AA69</f>
        <v>0</v>
      </c>
      <c r="AE69" s="45">
        <f>G69+J69+M69+P69+S69+V69+Y69+AB69</f>
        <v>20</v>
      </c>
      <c r="AF69" s="45">
        <f aca="true" t="shared" si="26" ref="AF69:AF87">SUM(AD69:AE69)</f>
        <v>20</v>
      </c>
      <c r="AG69" s="45">
        <f>AC69+Z69+W69+T69+Q69+N69+K69+H69</f>
        <v>6</v>
      </c>
      <c r="AH69" s="45" t="s">
        <v>18</v>
      </c>
      <c r="AI69" s="221"/>
      <c r="AJ69" s="45" t="s">
        <v>264</v>
      </c>
      <c r="AK69" s="109" t="s">
        <v>265</v>
      </c>
    </row>
    <row r="70" spans="1:37" s="37" customFormat="1" ht="12.75">
      <c r="A70" s="110" t="s">
        <v>141</v>
      </c>
      <c r="B70" s="46"/>
      <c r="C70" s="46"/>
      <c r="D70" s="46"/>
      <c r="E70" s="51" t="s">
        <v>268</v>
      </c>
      <c r="F70" s="48">
        <f>SUM(F68:F69)</f>
        <v>0</v>
      </c>
      <c r="G70" s="48">
        <f aca="true" t="shared" si="27" ref="G70:L70">SUM(G68:G69)</f>
        <v>0</v>
      </c>
      <c r="H70" s="48">
        <f t="shared" si="27"/>
        <v>0</v>
      </c>
      <c r="I70" s="48">
        <f t="shared" si="27"/>
        <v>0</v>
      </c>
      <c r="J70" s="48">
        <f t="shared" si="27"/>
        <v>0</v>
      </c>
      <c r="K70" s="48">
        <f t="shared" si="27"/>
        <v>0</v>
      </c>
      <c r="L70" s="48">
        <f t="shared" si="27"/>
        <v>0</v>
      </c>
      <c r="M70" s="48">
        <f>SUM(M68:M69)</f>
        <v>0</v>
      </c>
      <c r="N70" s="48">
        <f>SUM(N68:N69)</f>
        <v>0</v>
      </c>
      <c r="O70" s="48">
        <f>SUM(O68:O69)</f>
        <v>0</v>
      </c>
      <c r="P70" s="48">
        <f>SUM(P68:P69)</f>
        <v>0</v>
      </c>
      <c r="Q70" s="48">
        <f>SUM(Q68:Q69)</f>
        <v>0</v>
      </c>
      <c r="R70" s="48">
        <f aca="true" t="shared" si="28" ref="R70:AE70">SUM(R68:R69)</f>
        <v>0</v>
      </c>
      <c r="S70" s="48">
        <f t="shared" si="28"/>
        <v>0</v>
      </c>
      <c r="T70" s="48">
        <f t="shared" si="28"/>
        <v>0</v>
      </c>
      <c r="U70" s="48">
        <f t="shared" si="28"/>
        <v>0</v>
      </c>
      <c r="V70" s="48">
        <f t="shared" si="28"/>
        <v>20</v>
      </c>
      <c r="W70" s="48">
        <f t="shared" si="28"/>
        <v>7</v>
      </c>
      <c r="X70" s="48">
        <f t="shared" si="28"/>
        <v>0</v>
      </c>
      <c r="Y70" s="48">
        <f t="shared" si="28"/>
        <v>20</v>
      </c>
      <c r="Z70" s="48">
        <f t="shared" si="28"/>
        <v>6</v>
      </c>
      <c r="AA70" s="48">
        <f t="shared" si="28"/>
        <v>0</v>
      </c>
      <c r="AB70" s="48">
        <f t="shared" si="28"/>
        <v>0</v>
      </c>
      <c r="AC70" s="48">
        <f t="shared" si="28"/>
        <v>0</v>
      </c>
      <c r="AD70" s="48">
        <f t="shared" si="28"/>
        <v>0</v>
      </c>
      <c r="AE70" s="48">
        <f t="shared" si="28"/>
        <v>40</v>
      </c>
      <c r="AF70" s="48">
        <f t="shared" si="26"/>
        <v>40</v>
      </c>
      <c r="AG70" s="48">
        <f>SUM(AG68:AG69)</f>
        <v>13</v>
      </c>
      <c r="AH70" s="48"/>
      <c r="AI70" s="221"/>
      <c r="AJ70" s="48"/>
      <c r="AK70" s="111"/>
    </row>
    <row r="71" spans="1:37" s="37" customFormat="1" ht="12.75">
      <c r="A71" s="103" t="s">
        <v>141</v>
      </c>
      <c r="B71" s="6" t="s">
        <v>15</v>
      </c>
      <c r="C71" s="6">
        <v>6</v>
      </c>
      <c r="D71" s="52" t="s">
        <v>269</v>
      </c>
      <c r="E71" s="53" t="s">
        <v>270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5"/>
      <c r="S71" s="35"/>
      <c r="T71" s="35"/>
      <c r="U71" s="35">
        <v>0</v>
      </c>
      <c r="V71" s="35">
        <v>20</v>
      </c>
      <c r="W71" s="35">
        <v>7</v>
      </c>
      <c r="X71" s="35"/>
      <c r="Y71" s="35"/>
      <c r="Z71" s="35"/>
      <c r="AA71" s="35"/>
      <c r="AB71" s="35"/>
      <c r="AC71" s="35"/>
      <c r="AD71" s="49">
        <f>F71+I71+L71+O71+R71+U71+X71+AA71</f>
        <v>0</v>
      </c>
      <c r="AE71" s="49">
        <f>G71+J71+M71+P71+S71+V71+Y71+AB71</f>
        <v>20</v>
      </c>
      <c r="AF71" s="49">
        <f t="shared" si="26"/>
        <v>20</v>
      </c>
      <c r="AG71" s="49">
        <f>AC71+Z71+W71+T71+Q71+N71+K71+H71</f>
        <v>7</v>
      </c>
      <c r="AH71" s="49" t="s">
        <v>18</v>
      </c>
      <c r="AI71" s="221"/>
      <c r="AJ71" s="49"/>
      <c r="AK71" s="112"/>
    </row>
    <row r="72" spans="1:37" s="37" customFormat="1" ht="12.75">
      <c r="A72" s="108" t="s">
        <v>141</v>
      </c>
      <c r="B72" s="43" t="s">
        <v>145</v>
      </c>
      <c r="C72" s="43">
        <v>7</v>
      </c>
      <c r="D72" s="55" t="s">
        <v>271</v>
      </c>
      <c r="E72" s="44" t="s">
        <v>272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5"/>
      <c r="S72" s="35"/>
      <c r="T72" s="35"/>
      <c r="U72" s="35"/>
      <c r="V72" s="35"/>
      <c r="W72" s="35"/>
      <c r="X72" s="35">
        <v>0</v>
      </c>
      <c r="Y72" s="35">
        <v>20</v>
      </c>
      <c r="Z72" s="35">
        <v>6</v>
      </c>
      <c r="AA72" s="35"/>
      <c r="AB72" s="35"/>
      <c r="AC72" s="35"/>
      <c r="AD72" s="45">
        <f>F72+I72+L72+O72+R72+U72+X72+AA72</f>
        <v>0</v>
      </c>
      <c r="AE72" s="45">
        <f>G72+J72+M72+P72+S72+V72+Y72+AB72</f>
        <v>20</v>
      </c>
      <c r="AF72" s="45">
        <f t="shared" si="26"/>
        <v>20</v>
      </c>
      <c r="AG72" s="45">
        <f>AC72+Z72+W72+T72+Q72+N72+K72+H72</f>
        <v>6</v>
      </c>
      <c r="AH72" s="45" t="s">
        <v>18</v>
      </c>
      <c r="AI72" s="221"/>
      <c r="AJ72" s="45" t="s">
        <v>269</v>
      </c>
      <c r="AK72" s="109" t="s">
        <v>270</v>
      </c>
    </row>
    <row r="73" spans="1:37" s="37" customFormat="1" ht="12.75">
      <c r="A73" s="110" t="s">
        <v>141</v>
      </c>
      <c r="B73" s="46"/>
      <c r="C73" s="46"/>
      <c r="D73" s="46"/>
      <c r="E73" s="51" t="s">
        <v>273</v>
      </c>
      <c r="F73" s="48">
        <f>SUM(F71:F72)</f>
        <v>0</v>
      </c>
      <c r="G73" s="48">
        <f aca="true" t="shared" si="29" ref="G73:U73">SUM(G71:G72)</f>
        <v>0</v>
      </c>
      <c r="H73" s="48">
        <f t="shared" si="29"/>
        <v>0</v>
      </c>
      <c r="I73" s="48">
        <f t="shared" si="29"/>
        <v>0</v>
      </c>
      <c r="J73" s="48">
        <f t="shared" si="29"/>
        <v>0</v>
      </c>
      <c r="K73" s="48">
        <f t="shared" si="29"/>
        <v>0</v>
      </c>
      <c r="L73" s="48">
        <f t="shared" si="29"/>
        <v>0</v>
      </c>
      <c r="M73" s="48">
        <f t="shared" si="29"/>
        <v>0</v>
      </c>
      <c r="N73" s="48">
        <f t="shared" si="29"/>
        <v>0</v>
      </c>
      <c r="O73" s="48">
        <f t="shared" si="29"/>
        <v>0</v>
      </c>
      <c r="P73" s="48">
        <f t="shared" si="29"/>
        <v>0</v>
      </c>
      <c r="Q73" s="48">
        <f t="shared" si="29"/>
        <v>0</v>
      </c>
      <c r="R73" s="48">
        <f t="shared" si="29"/>
        <v>0</v>
      </c>
      <c r="S73" s="48">
        <f t="shared" si="29"/>
        <v>0</v>
      </c>
      <c r="T73" s="48">
        <f t="shared" si="29"/>
        <v>0</v>
      </c>
      <c r="U73" s="48">
        <f t="shared" si="29"/>
        <v>0</v>
      </c>
      <c r="V73" s="48">
        <f aca="true" t="shared" si="30" ref="V73:AE73">SUM(V71:V72)</f>
        <v>20</v>
      </c>
      <c r="W73" s="48">
        <f t="shared" si="30"/>
        <v>7</v>
      </c>
      <c r="X73" s="48">
        <f t="shared" si="30"/>
        <v>0</v>
      </c>
      <c r="Y73" s="48">
        <f t="shared" si="30"/>
        <v>20</v>
      </c>
      <c r="Z73" s="48">
        <f t="shared" si="30"/>
        <v>6</v>
      </c>
      <c r="AA73" s="48">
        <f t="shared" si="30"/>
        <v>0</v>
      </c>
      <c r="AB73" s="48">
        <f t="shared" si="30"/>
        <v>0</v>
      </c>
      <c r="AC73" s="48">
        <f t="shared" si="30"/>
        <v>0</v>
      </c>
      <c r="AD73" s="48">
        <f t="shared" si="30"/>
        <v>0</v>
      </c>
      <c r="AE73" s="48">
        <f t="shared" si="30"/>
        <v>40</v>
      </c>
      <c r="AF73" s="48">
        <f t="shared" si="26"/>
        <v>40</v>
      </c>
      <c r="AG73" s="48">
        <f>SUM(AG71:AG72)</f>
        <v>13</v>
      </c>
      <c r="AH73" s="48"/>
      <c r="AI73" s="221"/>
      <c r="AJ73" s="48"/>
      <c r="AK73" s="111"/>
    </row>
    <row r="74" spans="1:37" s="37" customFormat="1" ht="12.75">
      <c r="A74" s="103" t="s">
        <v>141</v>
      </c>
      <c r="B74" s="6" t="s">
        <v>15</v>
      </c>
      <c r="C74" s="6">
        <v>6</v>
      </c>
      <c r="D74" s="52" t="s">
        <v>274</v>
      </c>
      <c r="E74" s="53" t="s">
        <v>275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5"/>
      <c r="S74" s="35"/>
      <c r="T74" s="35"/>
      <c r="U74" s="35">
        <v>0</v>
      </c>
      <c r="V74" s="35">
        <v>20</v>
      </c>
      <c r="W74" s="35">
        <v>7</v>
      </c>
      <c r="X74" s="35"/>
      <c r="Y74" s="35"/>
      <c r="Z74" s="35"/>
      <c r="AA74" s="35"/>
      <c r="AB74" s="35"/>
      <c r="AC74" s="35"/>
      <c r="AD74" s="49">
        <f>F74+I74+L74+O74+R74+U74+X74+AA74</f>
        <v>0</v>
      </c>
      <c r="AE74" s="49">
        <f>G74+J74+M74+P74+S74+V74+Y74+AB74</f>
        <v>20</v>
      </c>
      <c r="AF74" s="49">
        <f t="shared" si="26"/>
        <v>20</v>
      </c>
      <c r="AG74" s="49">
        <f>AC74+Z74+W74+T74+Q74+N74+K74+H74</f>
        <v>7</v>
      </c>
      <c r="AH74" s="49" t="s">
        <v>18</v>
      </c>
      <c r="AI74" s="221"/>
      <c r="AJ74" s="49"/>
      <c r="AK74" s="112"/>
    </row>
    <row r="75" spans="1:37" s="37" customFormat="1" ht="12.75">
      <c r="A75" s="108" t="s">
        <v>141</v>
      </c>
      <c r="B75" s="43" t="s">
        <v>145</v>
      </c>
      <c r="C75" s="43">
        <v>7</v>
      </c>
      <c r="D75" s="55" t="s">
        <v>276</v>
      </c>
      <c r="E75" s="44" t="s">
        <v>277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5"/>
      <c r="S75" s="35"/>
      <c r="T75" s="35"/>
      <c r="U75" s="35"/>
      <c r="V75" s="35"/>
      <c r="W75" s="35"/>
      <c r="X75" s="35">
        <v>0</v>
      </c>
      <c r="Y75" s="35">
        <v>20</v>
      </c>
      <c r="Z75" s="35">
        <v>6</v>
      </c>
      <c r="AA75" s="35"/>
      <c r="AB75" s="35"/>
      <c r="AC75" s="35"/>
      <c r="AD75" s="45">
        <f>F75+I75+L75+O75+R75+U75+X75+AA75</f>
        <v>0</v>
      </c>
      <c r="AE75" s="45">
        <f>G75+J75+M75+P75+S75+V75+Y75+AB75</f>
        <v>20</v>
      </c>
      <c r="AF75" s="45">
        <f t="shared" si="26"/>
        <v>20</v>
      </c>
      <c r="AG75" s="45">
        <f>AC75+Z75+W75+T75+Q75+N75+K75+H75</f>
        <v>6</v>
      </c>
      <c r="AH75" s="45" t="s">
        <v>18</v>
      </c>
      <c r="AI75" s="221"/>
      <c r="AJ75" s="45" t="s">
        <v>274</v>
      </c>
      <c r="AK75" s="109" t="s">
        <v>275</v>
      </c>
    </row>
    <row r="76" spans="1:37" s="37" customFormat="1" ht="12.75">
      <c r="A76" s="110" t="s">
        <v>141</v>
      </c>
      <c r="B76" s="46"/>
      <c r="C76" s="46"/>
      <c r="D76" s="46"/>
      <c r="E76" s="51" t="s">
        <v>278</v>
      </c>
      <c r="F76" s="48">
        <f>SUM(F74:F75)</f>
        <v>0</v>
      </c>
      <c r="G76" s="48">
        <f aca="true" t="shared" si="31" ref="G76:O76">SUM(G74:G75)</f>
        <v>0</v>
      </c>
      <c r="H76" s="48">
        <f t="shared" si="31"/>
        <v>0</v>
      </c>
      <c r="I76" s="48">
        <f t="shared" si="31"/>
        <v>0</v>
      </c>
      <c r="J76" s="48">
        <f t="shared" si="31"/>
        <v>0</v>
      </c>
      <c r="K76" s="48">
        <f t="shared" si="31"/>
        <v>0</v>
      </c>
      <c r="L76" s="48">
        <f t="shared" si="31"/>
        <v>0</v>
      </c>
      <c r="M76" s="48">
        <f t="shared" si="31"/>
        <v>0</v>
      </c>
      <c r="N76" s="48">
        <f t="shared" si="31"/>
        <v>0</v>
      </c>
      <c r="O76" s="48">
        <f t="shared" si="31"/>
        <v>0</v>
      </c>
      <c r="P76" s="48">
        <f aca="true" t="shared" si="32" ref="P76:AE76">SUM(P74:P75)</f>
        <v>0</v>
      </c>
      <c r="Q76" s="48">
        <f t="shared" si="32"/>
        <v>0</v>
      </c>
      <c r="R76" s="48">
        <f t="shared" si="32"/>
        <v>0</v>
      </c>
      <c r="S76" s="48">
        <f t="shared" si="32"/>
        <v>0</v>
      </c>
      <c r="T76" s="48">
        <f t="shared" si="32"/>
        <v>0</v>
      </c>
      <c r="U76" s="48">
        <f t="shared" si="32"/>
        <v>0</v>
      </c>
      <c r="V76" s="48">
        <f t="shared" si="32"/>
        <v>20</v>
      </c>
      <c r="W76" s="48">
        <f t="shared" si="32"/>
        <v>7</v>
      </c>
      <c r="X76" s="48">
        <f t="shared" si="32"/>
        <v>0</v>
      </c>
      <c r="Y76" s="48">
        <f t="shared" si="32"/>
        <v>20</v>
      </c>
      <c r="Z76" s="48">
        <f t="shared" si="32"/>
        <v>6</v>
      </c>
      <c r="AA76" s="48">
        <f t="shared" si="32"/>
        <v>0</v>
      </c>
      <c r="AB76" s="48">
        <f t="shared" si="32"/>
        <v>0</v>
      </c>
      <c r="AC76" s="48">
        <f t="shared" si="32"/>
        <v>0</v>
      </c>
      <c r="AD76" s="48">
        <f t="shared" si="32"/>
        <v>0</v>
      </c>
      <c r="AE76" s="48">
        <f t="shared" si="32"/>
        <v>40</v>
      </c>
      <c r="AF76" s="48">
        <f t="shared" si="26"/>
        <v>40</v>
      </c>
      <c r="AG76" s="48">
        <f>SUM(AG74:AG75)</f>
        <v>13</v>
      </c>
      <c r="AH76" s="48"/>
      <c r="AI76" s="221"/>
      <c r="AJ76" s="48"/>
      <c r="AK76" s="111"/>
    </row>
    <row r="77" spans="1:37" s="37" customFormat="1" ht="12.75">
      <c r="A77" s="103" t="s">
        <v>141</v>
      </c>
      <c r="B77" s="6" t="s">
        <v>15</v>
      </c>
      <c r="C77" s="6">
        <v>6</v>
      </c>
      <c r="D77" s="52" t="s">
        <v>279</v>
      </c>
      <c r="E77" s="53" t="s">
        <v>280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5"/>
      <c r="S77" s="35"/>
      <c r="T77" s="35"/>
      <c r="U77" s="35">
        <v>0</v>
      </c>
      <c r="V77" s="35">
        <v>20</v>
      </c>
      <c r="W77" s="35">
        <v>7</v>
      </c>
      <c r="X77" s="35"/>
      <c r="Y77" s="35"/>
      <c r="Z77" s="35"/>
      <c r="AA77" s="35"/>
      <c r="AB77" s="35"/>
      <c r="AC77" s="35"/>
      <c r="AD77" s="49">
        <f>F77+I77+L77+O77+R77+U77+X77+AA77</f>
        <v>0</v>
      </c>
      <c r="AE77" s="49">
        <f>G77+J77+M77+P77+S77+V77+Y77+AB77</f>
        <v>20</v>
      </c>
      <c r="AF77" s="49">
        <f t="shared" si="26"/>
        <v>20</v>
      </c>
      <c r="AG77" s="49">
        <f>AC77+Z77+W77+T77+Q77+N77+K77+H77</f>
        <v>7</v>
      </c>
      <c r="AH77" s="49" t="s">
        <v>18</v>
      </c>
      <c r="AI77" s="221"/>
      <c r="AJ77" s="49"/>
      <c r="AK77" s="112"/>
    </row>
    <row r="78" spans="1:37" s="37" customFormat="1" ht="12.75">
      <c r="A78" s="108" t="s">
        <v>141</v>
      </c>
      <c r="B78" s="43" t="s">
        <v>145</v>
      </c>
      <c r="C78" s="43">
        <v>7</v>
      </c>
      <c r="D78" s="55" t="s">
        <v>281</v>
      </c>
      <c r="E78" s="44" t="s">
        <v>282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5"/>
      <c r="S78" s="35"/>
      <c r="T78" s="35"/>
      <c r="U78" s="35"/>
      <c r="V78" s="35"/>
      <c r="W78" s="35"/>
      <c r="X78" s="35">
        <v>0</v>
      </c>
      <c r="Y78" s="35">
        <v>20</v>
      </c>
      <c r="Z78" s="35">
        <v>6</v>
      </c>
      <c r="AA78" s="35"/>
      <c r="AB78" s="35"/>
      <c r="AC78" s="35"/>
      <c r="AD78" s="45">
        <f>F78+I78+L78+O78+R78+U78+X78+AA78</f>
        <v>0</v>
      </c>
      <c r="AE78" s="45">
        <f>G78+J78+M78+P78+S78+V78+Y78+AB78</f>
        <v>20</v>
      </c>
      <c r="AF78" s="45">
        <f t="shared" si="26"/>
        <v>20</v>
      </c>
      <c r="AG78" s="45">
        <f>AC78+Z78+W78+T78+Q78+N78+K78+H78</f>
        <v>6</v>
      </c>
      <c r="AH78" s="45" t="s">
        <v>18</v>
      </c>
      <c r="AI78" s="221"/>
      <c r="AJ78" s="45" t="s">
        <v>279</v>
      </c>
      <c r="AK78" s="109" t="s">
        <v>283</v>
      </c>
    </row>
    <row r="79" spans="1:37" s="37" customFormat="1" ht="12.75">
      <c r="A79" s="110" t="s">
        <v>141</v>
      </c>
      <c r="B79" s="46"/>
      <c r="C79" s="46"/>
      <c r="D79" s="46"/>
      <c r="E79" s="51" t="s">
        <v>284</v>
      </c>
      <c r="F79" s="48">
        <f>SUM(F77:F78)</f>
        <v>0</v>
      </c>
      <c r="G79" s="48">
        <f aca="true" t="shared" si="33" ref="G79:O79">SUM(G77:G78)</f>
        <v>0</v>
      </c>
      <c r="H79" s="48">
        <f t="shared" si="33"/>
        <v>0</v>
      </c>
      <c r="I79" s="48">
        <f t="shared" si="33"/>
        <v>0</v>
      </c>
      <c r="J79" s="48">
        <f t="shared" si="33"/>
        <v>0</v>
      </c>
      <c r="K79" s="48">
        <f t="shared" si="33"/>
        <v>0</v>
      </c>
      <c r="L79" s="48">
        <f t="shared" si="33"/>
        <v>0</v>
      </c>
      <c r="M79" s="48">
        <f t="shared" si="33"/>
        <v>0</v>
      </c>
      <c r="N79" s="48">
        <f t="shared" si="33"/>
        <v>0</v>
      </c>
      <c r="O79" s="48">
        <f t="shared" si="33"/>
        <v>0</v>
      </c>
      <c r="P79" s="48">
        <f aca="true" t="shared" si="34" ref="P79:AE79">SUM(P77:P78)</f>
        <v>0</v>
      </c>
      <c r="Q79" s="48">
        <f t="shared" si="34"/>
        <v>0</v>
      </c>
      <c r="R79" s="48">
        <f t="shared" si="34"/>
        <v>0</v>
      </c>
      <c r="S79" s="48">
        <f t="shared" si="34"/>
        <v>0</v>
      </c>
      <c r="T79" s="48">
        <f t="shared" si="34"/>
        <v>0</v>
      </c>
      <c r="U79" s="48">
        <f t="shared" si="34"/>
        <v>0</v>
      </c>
      <c r="V79" s="48">
        <f t="shared" si="34"/>
        <v>20</v>
      </c>
      <c r="W79" s="48">
        <f t="shared" si="34"/>
        <v>7</v>
      </c>
      <c r="X79" s="48">
        <f t="shared" si="34"/>
        <v>0</v>
      </c>
      <c r="Y79" s="48">
        <f t="shared" si="34"/>
        <v>20</v>
      </c>
      <c r="Z79" s="48">
        <f t="shared" si="34"/>
        <v>6</v>
      </c>
      <c r="AA79" s="48">
        <f t="shared" si="34"/>
        <v>0</v>
      </c>
      <c r="AB79" s="48">
        <f t="shared" si="34"/>
        <v>0</v>
      </c>
      <c r="AC79" s="48">
        <f t="shared" si="34"/>
        <v>0</v>
      </c>
      <c r="AD79" s="48">
        <f t="shared" si="34"/>
        <v>0</v>
      </c>
      <c r="AE79" s="48">
        <f t="shared" si="34"/>
        <v>40</v>
      </c>
      <c r="AF79" s="48">
        <f t="shared" si="26"/>
        <v>40</v>
      </c>
      <c r="AG79" s="48">
        <f>SUM(AG77:AG78)</f>
        <v>13</v>
      </c>
      <c r="AH79" s="48"/>
      <c r="AI79" s="221"/>
      <c r="AJ79" s="48"/>
      <c r="AK79" s="111"/>
    </row>
    <row r="80" spans="1:37" s="37" customFormat="1" ht="12.75">
      <c r="A80" s="103" t="s">
        <v>141</v>
      </c>
      <c r="B80" s="6" t="s">
        <v>15</v>
      </c>
      <c r="C80" s="6">
        <v>6</v>
      </c>
      <c r="D80" s="52" t="s">
        <v>285</v>
      </c>
      <c r="E80" s="53" t="s">
        <v>286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5"/>
      <c r="S80" s="35"/>
      <c r="T80" s="35"/>
      <c r="U80" s="35">
        <v>0</v>
      </c>
      <c r="V80" s="35">
        <v>20</v>
      </c>
      <c r="W80" s="35">
        <v>7</v>
      </c>
      <c r="X80" s="35"/>
      <c r="Y80" s="35"/>
      <c r="Z80" s="35"/>
      <c r="AA80" s="35"/>
      <c r="AB80" s="35"/>
      <c r="AC80" s="35"/>
      <c r="AD80" s="49">
        <f>F80+I80+L80+O80+R80+U80+X80+AA80</f>
        <v>0</v>
      </c>
      <c r="AE80" s="49">
        <f>G80+J80+M80+P80+S80+V80+Y80+AB80</f>
        <v>20</v>
      </c>
      <c r="AF80" s="49">
        <f t="shared" si="26"/>
        <v>20</v>
      </c>
      <c r="AG80" s="49">
        <f>AC80+Z80+W80+T80+Q80+N80+K80+H80</f>
        <v>7</v>
      </c>
      <c r="AH80" s="49" t="s">
        <v>18</v>
      </c>
      <c r="AI80" s="221"/>
      <c r="AJ80" s="49"/>
      <c r="AK80" s="112"/>
    </row>
    <row r="81" spans="1:37" s="37" customFormat="1" ht="12.75">
      <c r="A81" s="108" t="s">
        <v>141</v>
      </c>
      <c r="B81" s="43" t="s">
        <v>145</v>
      </c>
      <c r="C81" s="43">
        <v>7</v>
      </c>
      <c r="D81" s="55" t="s">
        <v>287</v>
      </c>
      <c r="E81" s="44" t="s">
        <v>288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5"/>
      <c r="S81" s="35"/>
      <c r="T81" s="35"/>
      <c r="U81" s="35"/>
      <c r="V81" s="35"/>
      <c r="W81" s="35"/>
      <c r="X81" s="35">
        <v>0</v>
      </c>
      <c r="Y81" s="35">
        <v>20</v>
      </c>
      <c r="Z81" s="35">
        <v>6</v>
      </c>
      <c r="AA81" s="35"/>
      <c r="AB81" s="35"/>
      <c r="AC81" s="35"/>
      <c r="AD81" s="45">
        <f>F81+I81+L81+O81+R81+U81+X81+AA81</f>
        <v>0</v>
      </c>
      <c r="AE81" s="45">
        <f>G81+J81+M81+P81+S81+V81+Y81+AB81</f>
        <v>20</v>
      </c>
      <c r="AF81" s="45">
        <f t="shared" si="26"/>
        <v>20</v>
      </c>
      <c r="AG81" s="45">
        <f>AC81+Z81+W81+T81+Q81+N81+K81+H81</f>
        <v>6</v>
      </c>
      <c r="AH81" s="45" t="s">
        <v>18</v>
      </c>
      <c r="AI81" s="221"/>
      <c r="AJ81" s="45" t="s">
        <v>285</v>
      </c>
      <c r="AK81" s="109" t="s">
        <v>286</v>
      </c>
    </row>
    <row r="82" spans="1:37" s="37" customFormat="1" ht="12.75">
      <c r="A82" s="110" t="s">
        <v>141</v>
      </c>
      <c r="B82" s="46"/>
      <c r="C82" s="46"/>
      <c r="D82" s="46"/>
      <c r="E82" s="51" t="s">
        <v>289</v>
      </c>
      <c r="F82" s="48">
        <f>SUM(F80:F81)</f>
        <v>0</v>
      </c>
      <c r="G82" s="48">
        <f aca="true" t="shared" si="35" ref="G82:O82">SUM(G80:G81)</f>
        <v>0</v>
      </c>
      <c r="H82" s="48">
        <f t="shared" si="35"/>
        <v>0</v>
      </c>
      <c r="I82" s="48">
        <f t="shared" si="35"/>
        <v>0</v>
      </c>
      <c r="J82" s="48">
        <f t="shared" si="35"/>
        <v>0</v>
      </c>
      <c r="K82" s="48">
        <f t="shared" si="35"/>
        <v>0</v>
      </c>
      <c r="L82" s="48">
        <f t="shared" si="35"/>
        <v>0</v>
      </c>
      <c r="M82" s="48">
        <f t="shared" si="35"/>
        <v>0</v>
      </c>
      <c r="N82" s="48">
        <f t="shared" si="35"/>
        <v>0</v>
      </c>
      <c r="O82" s="48">
        <f t="shared" si="35"/>
        <v>0</v>
      </c>
      <c r="P82" s="48">
        <f aca="true" t="shared" si="36" ref="P82:AE82">SUM(P80:P81)</f>
        <v>0</v>
      </c>
      <c r="Q82" s="48">
        <f t="shared" si="36"/>
        <v>0</v>
      </c>
      <c r="R82" s="48">
        <f t="shared" si="36"/>
        <v>0</v>
      </c>
      <c r="S82" s="48">
        <f t="shared" si="36"/>
        <v>0</v>
      </c>
      <c r="T82" s="48">
        <f t="shared" si="36"/>
        <v>0</v>
      </c>
      <c r="U82" s="48">
        <f t="shared" si="36"/>
        <v>0</v>
      </c>
      <c r="V82" s="48">
        <f t="shared" si="36"/>
        <v>20</v>
      </c>
      <c r="W82" s="48">
        <f t="shared" si="36"/>
        <v>7</v>
      </c>
      <c r="X82" s="48">
        <f t="shared" si="36"/>
        <v>0</v>
      </c>
      <c r="Y82" s="48">
        <f t="shared" si="36"/>
        <v>20</v>
      </c>
      <c r="Z82" s="48">
        <f t="shared" si="36"/>
        <v>6</v>
      </c>
      <c r="AA82" s="48">
        <f t="shared" si="36"/>
        <v>0</v>
      </c>
      <c r="AB82" s="48">
        <f t="shared" si="36"/>
        <v>0</v>
      </c>
      <c r="AC82" s="48">
        <f t="shared" si="36"/>
        <v>0</v>
      </c>
      <c r="AD82" s="48">
        <f t="shared" si="36"/>
        <v>0</v>
      </c>
      <c r="AE82" s="48">
        <f t="shared" si="36"/>
        <v>40</v>
      </c>
      <c r="AF82" s="48">
        <f t="shared" si="26"/>
        <v>40</v>
      </c>
      <c r="AG82" s="48">
        <f>SUM(AG80:AG81)</f>
        <v>13</v>
      </c>
      <c r="AH82" s="48"/>
      <c r="AI82" s="221"/>
      <c r="AJ82" s="48"/>
      <c r="AK82" s="111"/>
    </row>
    <row r="83" spans="1:37" s="37" customFormat="1" ht="12.75">
      <c r="A83" s="103" t="s">
        <v>141</v>
      </c>
      <c r="B83" s="6" t="s">
        <v>15</v>
      </c>
      <c r="C83" s="6">
        <v>6</v>
      </c>
      <c r="D83" s="52" t="s">
        <v>290</v>
      </c>
      <c r="E83" s="53" t="s">
        <v>291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5"/>
      <c r="S83" s="35"/>
      <c r="T83" s="35"/>
      <c r="U83" s="35">
        <v>0</v>
      </c>
      <c r="V83" s="35">
        <v>20</v>
      </c>
      <c r="W83" s="35">
        <v>7</v>
      </c>
      <c r="X83" s="35"/>
      <c r="Y83" s="35"/>
      <c r="Z83" s="35"/>
      <c r="AA83" s="35"/>
      <c r="AB83" s="35"/>
      <c r="AC83" s="35"/>
      <c r="AD83" s="49">
        <f>F83+I83+L83+O83+R83+U83+X83+AA83</f>
        <v>0</v>
      </c>
      <c r="AE83" s="49">
        <f>G83+J83+M83+P83+S83+V83+Y83+AB83</f>
        <v>20</v>
      </c>
      <c r="AF83" s="49">
        <f t="shared" si="26"/>
        <v>20</v>
      </c>
      <c r="AG83" s="49">
        <f>AC83+Z83+W83+T83+Q83+N83+K83+H83</f>
        <v>7</v>
      </c>
      <c r="AH83" s="49" t="s">
        <v>18</v>
      </c>
      <c r="AI83" s="221"/>
      <c r="AJ83" s="49"/>
      <c r="AK83" s="112"/>
    </row>
    <row r="84" spans="1:37" s="37" customFormat="1" ht="12.75">
      <c r="A84" s="108" t="s">
        <v>141</v>
      </c>
      <c r="B84" s="43" t="s">
        <v>145</v>
      </c>
      <c r="C84" s="43">
        <v>7</v>
      </c>
      <c r="D84" s="55" t="s">
        <v>292</v>
      </c>
      <c r="E84" s="44" t="s">
        <v>293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5"/>
      <c r="S84" s="35"/>
      <c r="T84" s="35"/>
      <c r="U84" s="35"/>
      <c r="V84" s="35"/>
      <c r="W84" s="35"/>
      <c r="X84" s="35">
        <v>0</v>
      </c>
      <c r="Y84" s="35">
        <v>20</v>
      </c>
      <c r="Z84" s="35">
        <v>6</v>
      </c>
      <c r="AA84" s="35"/>
      <c r="AB84" s="35"/>
      <c r="AC84" s="35"/>
      <c r="AD84" s="45">
        <f>F84+I84+L84+O84+R84+U84+X84+AA84</f>
        <v>0</v>
      </c>
      <c r="AE84" s="45">
        <f>G84+J84+M84+P84+S84+V84+Y84+AB84</f>
        <v>20</v>
      </c>
      <c r="AF84" s="45">
        <f t="shared" si="26"/>
        <v>20</v>
      </c>
      <c r="AG84" s="45">
        <f>AC84+Z84+W84+T84+Q84+N84+K84+H84</f>
        <v>6</v>
      </c>
      <c r="AH84" s="45" t="s">
        <v>18</v>
      </c>
      <c r="AI84" s="221"/>
      <c r="AJ84" s="45" t="s">
        <v>290</v>
      </c>
      <c r="AK84" s="109" t="s">
        <v>291</v>
      </c>
    </row>
    <row r="85" spans="1:37" s="37" customFormat="1" ht="12.75">
      <c r="A85" s="110" t="s">
        <v>141</v>
      </c>
      <c r="B85" s="46"/>
      <c r="C85" s="46"/>
      <c r="D85" s="46"/>
      <c r="E85" s="51" t="s">
        <v>294</v>
      </c>
      <c r="F85" s="63">
        <f>SUM(F83:F84)</f>
        <v>0</v>
      </c>
      <c r="G85" s="63">
        <f aca="true" t="shared" si="37" ref="G85:X85">SUM(G83:G84)</f>
        <v>0</v>
      </c>
      <c r="H85" s="63">
        <f t="shared" si="37"/>
        <v>0</v>
      </c>
      <c r="I85" s="48">
        <f t="shared" si="37"/>
        <v>0</v>
      </c>
      <c r="J85" s="48">
        <f t="shared" si="37"/>
        <v>0</v>
      </c>
      <c r="K85" s="48">
        <f t="shared" si="37"/>
        <v>0</v>
      </c>
      <c r="L85" s="48">
        <f t="shared" si="37"/>
        <v>0</v>
      </c>
      <c r="M85" s="48">
        <f t="shared" si="37"/>
        <v>0</v>
      </c>
      <c r="N85" s="48">
        <f t="shared" si="37"/>
        <v>0</v>
      </c>
      <c r="O85" s="48">
        <f t="shared" si="37"/>
        <v>0</v>
      </c>
      <c r="P85" s="48">
        <f t="shared" si="37"/>
        <v>0</v>
      </c>
      <c r="Q85" s="48">
        <f t="shared" si="37"/>
        <v>0</v>
      </c>
      <c r="R85" s="48">
        <f t="shared" si="37"/>
        <v>0</v>
      </c>
      <c r="S85" s="48">
        <f t="shared" si="37"/>
        <v>0</v>
      </c>
      <c r="T85" s="48">
        <f t="shared" si="37"/>
        <v>0</v>
      </c>
      <c r="U85" s="48">
        <f t="shared" si="37"/>
        <v>0</v>
      </c>
      <c r="V85" s="48">
        <f t="shared" si="37"/>
        <v>20</v>
      </c>
      <c r="W85" s="48">
        <f t="shared" si="37"/>
        <v>7</v>
      </c>
      <c r="X85" s="48">
        <f t="shared" si="37"/>
        <v>0</v>
      </c>
      <c r="Y85" s="48">
        <f aca="true" t="shared" si="38" ref="Y85:AE85">SUM(Y83:Y84)</f>
        <v>20</v>
      </c>
      <c r="Z85" s="48">
        <f t="shared" si="38"/>
        <v>6</v>
      </c>
      <c r="AA85" s="48">
        <f t="shared" si="38"/>
        <v>0</v>
      </c>
      <c r="AB85" s="48">
        <f t="shared" si="38"/>
        <v>0</v>
      </c>
      <c r="AC85" s="48">
        <f t="shared" si="38"/>
        <v>0</v>
      </c>
      <c r="AD85" s="48">
        <f t="shared" si="38"/>
        <v>0</v>
      </c>
      <c r="AE85" s="48">
        <f t="shared" si="38"/>
        <v>40</v>
      </c>
      <c r="AF85" s="48">
        <f t="shared" si="26"/>
        <v>40</v>
      </c>
      <c r="AG85" s="48">
        <f>SUM(AG83:AG84)</f>
        <v>13</v>
      </c>
      <c r="AH85" s="48"/>
      <c r="AI85" s="221"/>
      <c r="AJ85" s="48"/>
      <c r="AK85" s="111"/>
    </row>
    <row r="86" spans="1:37" s="37" customFormat="1" ht="12.75">
      <c r="A86" s="103" t="s">
        <v>141</v>
      </c>
      <c r="B86" s="6" t="s">
        <v>15</v>
      </c>
      <c r="C86" s="6">
        <v>6</v>
      </c>
      <c r="D86" s="52" t="s">
        <v>295</v>
      </c>
      <c r="E86" s="53" t="s">
        <v>296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5"/>
      <c r="S86" s="35"/>
      <c r="T86" s="35"/>
      <c r="U86" s="35">
        <v>0</v>
      </c>
      <c r="V86" s="35">
        <v>20</v>
      </c>
      <c r="W86" s="35">
        <v>7</v>
      </c>
      <c r="X86" s="35"/>
      <c r="Y86" s="35"/>
      <c r="Z86" s="35"/>
      <c r="AA86" s="35"/>
      <c r="AB86" s="35"/>
      <c r="AC86" s="35"/>
      <c r="AD86" s="49">
        <f>F86+I86+L86+O86+R86+U86+X86+AA86</f>
        <v>0</v>
      </c>
      <c r="AE86" s="49">
        <f>G86+J86+M86+P86+S86+V86+Y86+AB86</f>
        <v>20</v>
      </c>
      <c r="AF86" s="49">
        <f t="shared" si="26"/>
        <v>20</v>
      </c>
      <c r="AG86" s="49">
        <f>AC86+Z86+W86+T86+Q86+N86+K86+H86</f>
        <v>7</v>
      </c>
      <c r="AH86" s="49" t="s">
        <v>18</v>
      </c>
      <c r="AI86" s="221"/>
      <c r="AJ86" s="49"/>
      <c r="AK86" s="112"/>
    </row>
    <row r="87" spans="1:37" s="37" customFormat="1" ht="12.75">
      <c r="A87" s="108" t="s">
        <v>141</v>
      </c>
      <c r="B87" s="43" t="s">
        <v>145</v>
      </c>
      <c r="C87" s="43">
        <v>7</v>
      </c>
      <c r="D87" s="55" t="s">
        <v>297</v>
      </c>
      <c r="E87" s="44" t="s">
        <v>298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5"/>
      <c r="S87" s="35"/>
      <c r="T87" s="35"/>
      <c r="U87" s="35"/>
      <c r="V87" s="35"/>
      <c r="W87" s="35"/>
      <c r="X87" s="35">
        <v>0</v>
      </c>
      <c r="Y87" s="35">
        <v>20</v>
      </c>
      <c r="Z87" s="35">
        <v>6</v>
      </c>
      <c r="AA87" s="35"/>
      <c r="AB87" s="35"/>
      <c r="AC87" s="35"/>
      <c r="AD87" s="45">
        <f>F87+I87+L87+O87+R87+U87+X87+AA87</f>
        <v>0</v>
      </c>
      <c r="AE87" s="45">
        <f>G87+J87+M87+P87+S87+V87+Y87+AB87</f>
        <v>20</v>
      </c>
      <c r="AF87" s="45">
        <f t="shared" si="26"/>
        <v>20</v>
      </c>
      <c r="AG87" s="45">
        <f>AC87+Z87+W87+T87+Q87+N87+K87+H87</f>
        <v>6</v>
      </c>
      <c r="AH87" s="45" t="s">
        <v>18</v>
      </c>
      <c r="AI87" s="221"/>
      <c r="AJ87" s="45" t="s">
        <v>295</v>
      </c>
      <c r="AK87" s="109" t="s">
        <v>296</v>
      </c>
    </row>
    <row r="88" spans="1:37" s="37" customFormat="1" ht="12.75">
      <c r="A88" s="110" t="s">
        <v>141</v>
      </c>
      <c r="B88" s="46"/>
      <c r="C88" s="46"/>
      <c r="D88" s="46"/>
      <c r="E88" s="60" t="s">
        <v>299</v>
      </c>
      <c r="F88" s="63">
        <f>SUM(F85:F86)</f>
        <v>0</v>
      </c>
      <c r="G88" s="63">
        <f aca="true" t="shared" si="39" ref="G88:U88">SUM(G85:G86)</f>
        <v>0</v>
      </c>
      <c r="H88" s="63">
        <f t="shared" si="39"/>
        <v>0</v>
      </c>
      <c r="I88" s="48">
        <f t="shared" si="39"/>
        <v>0</v>
      </c>
      <c r="J88" s="48">
        <f t="shared" si="39"/>
        <v>0</v>
      </c>
      <c r="K88" s="48">
        <f t="shared" si="39"/>
        <v>0</v>
      </c>
      <c r="L88" s="48">
        <f t="shared" si="39"/>
        <v>0</v>
      </c>
      <c r="M88" s="48">
        <f t="shared" si="39"/>
        <v>0</v>
      </c>
      <c r="N88" s="48">
        <f t="shared" si="39"/>
        <v>0</v>
      </c>
      <c r="O88" s="48">
        <f t="shared" si="39"/>
        <v>0</v>
      </c>
      <c r="P88" s="48">
        <f t="shared" si="39"/>
        <v>0</v>
      </c>
      <c r="Q88" s="48">
        <f t="shared" si="39"/>
        <v>0</v>
      </c>
      <c r="R88" s="48">
        <f t="shared" si="39"/>
        <v>0</v>
      </c>
      <c r="S88" s="48">
        <f t="shared" si="39"/>
        <v>0</v>
      </c>
      <c r="T88" s="48">
        <f t="shared" si="39"/>
        <v>0</v>
      </c>
      <c r="U88" s="48">
        <f t="shared" si="39"/>
        <v>0</v>
      </c>
      <c r="V88" s="48">
        <f>SUM(V86)</f>
        <v>20</v>
      </c>
      <c r="W88" s="48">
        <f>SUM(W86)</f>
        <v>7</v>
      </c>
      <c r="X88" s="48">
        <f>SUM(X85:X86)</f>
        <v>0</v>
      </c>
      <c r="Y88" s="48">
        <f>SUM(Y85:Y86)</f>
        <v>20</v>
      </c>
      <c r="Z88" s="48">
        <f>SUM(Z86:Z87)</f>
        <v>6</v>
      </c>
      <c r="AA88" s="48">
        <f>SUM(AA85:AA86)</f>
        <v>0</v>
      </c>
      <c r="AB88" s="48">
        <f>SUM(AB85:AB86)</f>
        <v>0</v>
      </c>
      <c r="AC88" s="48">
        <f>SUM(AC85:AC86)</f>
        <v>0</v>
      </c>
      <c r="AD88" s="48">
        <f>SUM(AD85:AD86)</f>
        <v>0</v>
      </c>
      <c r="AE88" s="48">
        <f>SUM(AE86:AE87)</f>
        <v>40</v>
      </c>
      <c r="AF88" s="48">
        <f>SUM(AD88:AE88)</f>
        <v>40</v>
      </c>
      <c r="AG88" s="48">
        <f>SUM(AG86:AG87)</f>
        <v>13</v>
      </c>
      <c r="AH88" s="48"/>
      <c r="AI88" s="222"/>
      <c r="AJ88" s="48"/>
      <c r="AK88" s="111"/>
    </row>
    <row r="89" spans="1:37" s="37" customFormat="1" ht="12.75">
      <c r="A89" s="121" t="s">
        <v>141</v>
      </c>
      <c r="B89" s="64" t="s">
        <v>145</v>
      </c>
      <c r="C89" s="64">
        <v>8</v>
      </c>
      <c r="D89" s="64" t="s">
        <v>300</v>
      </c>
      <c r="E89" s="65" t="s">
        <v>301</v>
      </c>
      <c r="F89" s="40"/>
      <c r="G89" s="40"/>
      <c r="H89" s="40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>
        <v>15</v>
      </c>
      <c r="AD89" s="66"/>
      <c r="AE89" s="66"/>
      <c r="AF89" s="66"/>
      <c r="AG89" s="66">
        <f>AC89</f>
        <v>15</v>
      </c>
      <c r="AH89" s="66"/>
      <c r="AI89" s="66"/>
      <c r="AJ89" s="66"/>
      <c r="AK89" s="122"/>
    </row>
    <row r="90" spans="1:37" s="37" customFormat="1" ht="12.75">
      <c r="A90" s="110" t="s">
        <v>141</v>
      </c>
      <c r="B90" s="46"/>
      <c r="C90" s="46"/>
      <c r="D90" s="46"/>
      <c r="E90" s="51" t="s">
        <v>302</v>
      </c>
      <c r="F90" s="63"/>
      <c r="G90" s="63"/>
      <c r="H90" s="63"/>
      <c r="I90" s="48"/>
      <c r="J90" s="48"/>
      <c r="K90" s="48"/>
      <c r="L90" s="48"/>
      <c r="M90" s="48"/>
      <c r="N90" s="48"/>
      <c r="O90" s="48"/>
      <c r="P90" s="48"/>
      <c r="Q90" s="48">
        <v>12</v>
      </c>
      <c r="R90" s="48"/>
      <c r="S90" s="48"/>
      <c r="T90" s="48">
        <v>11</v>
      </c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>
        <f>Q90+T90</f>
        <v>23</v>
      </c>
      <c r="AH90" s="48"/>
      <c r="AI90" s="48"/>
      <c r="AJ90" s="48"/>
      <c r="AK90" s="111"/>
    </row>
    <row r="91" spans="1:37" s="37" customFormat="1" ht="12.75">
      <c r="A91" s="110" t="s">
        <v>141</v>
      </c>
      <c r="B91" s="46"/>
      <c r="C91" s="46"/>
      <c r="D91" s="46"/>
      <c r="E91" s="51" t="s">
        <v>303</v>
      </c>
      <c r="F91" s="63">
        <f>SUM(F86:F87)</f>
        <v>0</v>
      </c>
      <c r="G91" s="63">
        <f>SUM(G86:G87)</f>
        <v>0</v>
      </c>
      <c r="H91" s="63">
        <v>4</v>
      </c>
      <c r="I91" s="48">
        <f aca="true" t="shared" si="40" ref="I91:O91">SUM(I86:I87)</f>
        <v>0</v>
      </c>
      <c r="J91" s="48">
        <f t="shared" si="40"/>
        <v>0</v>
      </c>
      <c r="K91" s="48">
        <f t="shared" si="40"/>
        <v>0</v>
      </c>
      <c r="L91" s="48">
        <f t="shared" si="40"/>
        <v>0</v>
      </c>
      <c r="M91" s="48">
        <f t="shared" si="40"/>
        <v>0</v>
      </c>
      <c r="N91" s="48">
        <f t="shared" si="40"/>
        <v>0</v>
      </c>
      <c r="O91" s="48">
        <f t="shared" si="40"/>
        <v>0</v>
      </c>
      <c r="P91" s="48">
        <v>0</v>
      </c>
      <c r="Q91" s="48">
        <v>0</v>
      </c>
      <c r="R91" s="48">
        <v>0</v>
      </c>
      <c r="S91" s="48">
        <v>0</v>
      </c>
      <c r="T91" s="48">
        <v>0</v>
      </c>
      <c r="U91" s="48">
        <f>SUM(U86:U87)</f>
        <v>0</v>
      </c>
      <c r="V91" s="48">
        <v>0</v>
      </c>
      <c r="W91" s="48">
        <v>2</v>
      </c>
      <c r="X91" s="48">
        <f>SUM(X86:X87)</f>
        <v>0</v>
      </c>
      <c r="Y91" s="48">
        <v>0</v>
      </c>
      <c r="Z91" s="48">
        <v>4</v>
      </c>
      <c r="AA91" s="48">
        <f>SUM(AA86:AA87)</f>
        <v>0</v>
      </c>
      <c r="AB91" s="48">
        <f>SUM(AB86:AB87)</f>
        <v>0</v>
      </c>
      <c r="AC91" s="48">
        <v>2</v>
      </c>
      <c r="AD91" s="48">
        <f>SUM(AD86:AD87)</f>
        <v>0</v>
      </c>
      <c r="AE91" s="48">
        <v>0</v>
      </c>
      <c r="AF91" s="48">
        <v>0</v>
      </c>
      <c r="AG91" s="48">
        <f aca="true" t="shared" si="41" ref="AG91:AG121">H91+K91+N91+Q91+T91+W91+Z91+AC91</f>
        <v>12</v>
      </c>
      <c r="AH91" s="48"/>
      <c r="AI91" s="48"/>
      <c r="AJ91" s="48"/>
      <c r="AK91" s="111"/>
    </row>
    <row r="92" spans="1:37" s="67" customFormat="1" ht="12.75">
      <c r="A92" s="123" t="s">
        <v>141</v>
      </c>
      <c r="B92" s="86" t="s">
        <v>142</v>
      </c>
      <c r="C92" s="87">
        <v>2</v>
      </c>
      <c r="D92" s="86" t="s">
        <v>304</v>
      </c>
      <c r="E92" s="88" t="s">
        <v>305</v>
      </c>
      <c r="F92" s="89"/>
      <c r="G92" s="89"/>
      <c r="H92" s="89"/>
      <c r="I92" s="89">
        <v>0</v>
      </c>
      <c r="J92" s="89">
        <v>5</v>
      </c>
      <c r="K92" s="89">
        <v>2</v>
      </c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90">
        <f aca="true" t="shared" si="42" ref="AD92:AD121">F92+I92+L92+U92+O92+R92+X92+AA92</f>
        <v>0</v>
      </c>
      <c r="AE92" s="90">
        <f aca="true" t="shared" si="43" ref="AE92:AE121">G92+J92+M92+P92+S92+V92+Y92+AB92</f>
        <v>5</v>
      </c>
      <c r="AF92" s="90">
        <f>SUM(AD92:AE92)</f>
        <v>5</v>
      </c>
      <c r="AG92" s="90">
        <f t="shared" si="41"/>
        <v>2</v>
      </c>
      <c r="AH92" s="90" t="s">
        <v>18</v>
      </c>
      <c r="AI92" s="90"/>
      <c r="AJ92" s="91" t="s">
        <v>174</v>
      </c>
      <c r="AK92" s="124" t="s">
        <v>175</v>
      </c>
    </row>
    <row r="93" spans="1:37" s="67" customFormat="1" ht="12.75">
      <c r="A93" s="125" t="s">
        <v>141</v>
      </c>
      <c r="B93" s="91" t="s">
        <v>11</v>
      </c>
      <c r="C93" s="92">
        <v>3</v>
      </c>
      <c r="D93" s="91" t="s">
        <v>306</v>
      </c>
      <c r="E93" s="93" t="s">
        <v>307</v>
      </c>
      <c r="F93" s="89"/>
      <c r="G93" s="89"/>
      <c r="H93" s="89"/>
      <c r="I93" s="89"/>
      <c r="J93" s="89"/>
      <c r="K93" s="89"/>
      <c r="L93" s="89">
        <v>0</v>
      </c>
      <c r="M93" s="89">
        <v>5</v>
      </c>
      <c r="N93" s="89">
        <v>2</v>
      </c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94">
        <f t="shared" si="42"/>
        <v>0</v>
      </c>
      <c r="AE93" s="94">
        <f t="shared" si="43"/>
        <v>5</v>
      </c>
      <c r="AF93" s="94">
        <f aca="true" t="shared" si="44" ref="AF93:AF121">SUM(AD93:AE93)</f>
        <v>5</v>
      </c>
      <c r="AG93" s="94">
        <f t="shared" si="41"/>
        <v>2</v>
      </c>
      <c r="AH93" s="94" t="s">
        <v>18</v>
      </c>
      <c r="AI93" s="94"/>
      <c r="AJ93" s="86" t="s">
        <v>304</v>
      </c>
      <c r="AK93" s="126" t="s">
        <v>305</v>
      </c>
    </row>
    <row r="94" spans="1:37" s="67" customFormat="1" ht="12.75">
      <c r="A94" s="125" t="s">
        <v>141</v>
      </c>
      <c r="B94" s="91" t="s">
        <v>11</v>
      </c>
      <c r="C94" s="92">
        <v>4</v>
      </c>
      <c r="D94" s="91" t="s">
        <v>308</v>
      </c>
      <c r="E94" s="93" t="s">
        <v>309</v>
      </c>
      <c r="F94" s="89"/>
      <c r="G94" s="89"/>
      <c r="H94" s="89"/>
      <c r="I94" s="89"/>
      <c r="J94" s="89"/>
      <c r="K94" s="89"/>
      <c r="L94" s="89"/>
      <c r="M94" s="89"/>
      <c r="N94" s="89"/>
      <c r="O94" s="89">
        <v>0</v>
      </c>
      <c r="P94" s="89">
        <v>5</v>
      </c>
      <c r="Q94" s="89">
        <v>3</v>
      </c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94">
        <f t="shared" si="42"/>
        <v>0</v>
      </c>
      <c r="AE94" s="94">
        <f t="shared" si="43"/>
        <v>5</v>
      </c>
      <c r="AF94" s="94">
        <f t="shared" si="44"/>
        <v>5</v>
      </c>
      <c r="AG94" s="94">
        <f t="shared" si="41"/>
        <v>3</v>
      </c>
      <c r="AH94" s="94" t="s">
        <v>18</v>
      </c>
      <c r="AI94" s="94"/>
      <c r="AJ94" s="91" t="s">
        <v>306</v>
      </c>
      <c r="AK94" s="126" t="s">
        <v>307</v>
      </c>
    </row>
    <row r="95" spans="1:37" s="67" customFormat="1" ht="12.75">
      <c r="A95" s="125" t="s">
        <v>141</v>
      </c>
      <c r="B95" s="91" t="s">
        <v>15</v>
      </c>
      <c r="C95" s="92">
        <v>5</v>
      </c>
      <c r="D95" s="91" t="s">
        <v>310</v>
      </c>
      <c r="E95" s="93" t="s">
        <v>311</v>
      </c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>
        <v>0</v>
      </c>
      <c r="S95" s="89">
        <v>5</v>
      </c>
      <c r="T95" s="89">
        <v>3</v>
      </c>
      <c r="U95" s="89"/>
      <c r="V95" s="89"/>
      <c r="W95" s="89"/>
      <c r="X95" s="89"/>
      <c r="Y95" s="89"/>
      <c r="Z95" s="89"/>
      <c r="AA95" s="89"/>
      <c r="AB95" s="89"/>
      <c r="AC95" s="89"/>
      <c r="AD95" s="94">
        <f t="shared" si="42"/>
        <v>0</v>
      </c>
      <c r="AE95" s="94">
        <f t="shared" si="43"/>
        <v>5</v>
      </c>
      <c r="AF95" s="94">
        <f t="shared" si="44"/>
        <v>5</v>
      </c>
      <c r="AG95" s="94">
        <f t="shared" si="41"/>
        <v>3</v>
      </c>
      <c r="AH95" s="94" t="s">
        <v>18</v>
      </c>
      <c r="AI95" s="94"/>
      <c r="AJ95" s="91" t="s">
        <v>308</v>
      </c>
      <c r="AK95" s="126" t="s">
        <v>312</v>
      </c>
    </row>
    <row r="96" spans="1:37" s="67" customFormat="1" ht="12.75">
      <c r="A96" s="125" t="s">
        <v>141</v>
      </c>
      <c r="B96" s="91" t="s">
        <v>145</v>
      </c>
      <c r="C96" s="92">
        <v>7</v>
      </c>
      <c r="D96" s="91" t="s">
        <v>313</v>
      </c>
      <c r="E96" s="93" t="s">
        <v>314</v>
      </c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>
        <v>0</v>
      </c>
      <c r="Y96" s="89">
        <v>25</v>
      </c>
      <c r="Z96" s="89">
        <v>3</v>
      </c>
      <c r="AA96" s="89"/>
      <c r="AB96" s="89"/>
      <c r="AC96" s="89"/>
      <c r="AD96" s="94">
        <f t="shared" si="42"/>
        <v>0</v>
      </c>
      <c r="AE96" s="94">
        <f t="shared" si="43"/>
        <v>25</v>
      </c>
      <c r="AF96" s="94">
        <f t="shared" si="44"/>
        <v>25</v>
      </c>
      <c r="AG96" s="94">
        <f t="shared" si="41"/>
        <v>3</v>
      </c>
      <c r="AH96" s="94" t="s">
        <v>18</v>
      </c>
      <c r="AI96" s="94"/>
      <c r="AJ96" s="94"/>
      <c r="AK96" s="126"/>
    </row>
    <row r="97" spans="1:37" s="67" customFormat="1" ht="12.75">
      <c r="A97" s="125" t="s">
        <v>141</v>
      </c>
      <c r="B97" s="91" t="s">
        <v>145</v>
      </c>
      <c r="C97" s="92">
        <v>8</v>
      </c>
      <c r="D97" s="91" t="s">
        <v>315</v>
      </c>
      <c r="E97" s="93" t="s">
        <v>316</v>
      </c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>
        <v>0</v>
      </c>
      <c r="AB97" s="89">
        <v>25</v>
      </c>
      <c r="AC97" s="89">
        <v>3</v>
      </c>
      <c r="AD97" s="94">
        <f t="shared" si="42"/>
        <v>0</v>
      </c>
      <c r="AE97" s="94">
        <f t="shared" si="43"/>
        <v>25</v>
      </c>
      <c r="AF97" s="94">
        <f t="shared" si="44"/>
        <v>25</v>
      </c>
      <c r="AG97" s="94">
        <f t="shared" si="41"/>
        <v>3</v>
      </c>
      <c r="AH97" s="94" t="s">
        <v>18</v>
      </c>
      <c r="AI97" s="94"/>
      <c r="AJ97" s="91" t="s">
        <v>313</v>
      </c>
      <c r="AK97" s="126" t="s">
        <v>314</v>
      </c>
    </row>
    <row r="98" spans="1:37" s="67" customFormat="1" ht="12.75">
      <c r="A98" s="125" t="s">
        <v>141</v>
      </c>
      <c r="B98" s="91" t="s">
        <v>11</v>
      </c>
      <c r="C98" s="92">
        <v>3</v>
      </c>
      <c r="D98" s="91" t="s">
        <v>317</v>
      </c>
      <c r="E98" s="93" t="s">
        <v>318</v>
      </c>
      <c r="F98" s="89"/>
      <c r="G98" s="89"/>
      <c r="H98" s="89"/>
      <c r="I98" s="89"/>
      <c r="J98" s="89"/>
      <c r="K98" s="89"/>
      <c r="L98" s="89">
        <v>0</v>
      </c>
      <c r="M98" s="89">
        <v>1</v>
      </c>
      <c r="N98" s="89">
        <v>0</v>
      </c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94">
        <f t="shared" si="42"/>
        <v>0</v>
      </c>
      <c r="AE98" s="94">
        <f t="shared" si="43"/>
        <v>1</v>
      </c>
      <c r="AF98" s="94">
        <f t="shared" si="44"/>
        <v>1</v>
      </c>
      <c r="AG98" s="94">
        <f t="shared" si="41"/>
        <v>0</v>
      </c>
      <c r="AH98" s="94" t="s">
        <v>319</v>
      </c>
      <c r="AI98" s="94"/>
      <c r="AJ98" s="91" t="s">
        <v>310</v>
      </c>
      <c r="AK98" s="126" t="s">
        <v>320</v>
      </c>
    </row>
    <row r="99" spans="1:37" s="67" customFormat="1" ht="12.75">
      <c r="A99" s="125" t="s">
        <v>141</v>
      </c>
      <c r="B99" s="91" t="s">
        <v>11</v>
      </c>
      <c r="C99" s="92">
        <v>3</v>
      </c>
      <c r="D99" s="91" t="s">
        <v>321</v>
      </c>
      <c r="E99" s="93" t="s">
        <v>322</v>
      </c>
      <c r="F99" s="89"/>
      <c r="G99" s="89"/>
      <c r="H99" s="89"/>
      <c r="I99" s="89"/>
      <c r="J99" s="89"/>
      <c r="K99" s="89"/>
      <c r="L99" s="89">
        <v>0</v>
      </c>
      <c r="M99" s="89">
        <v>1</v>
      </c>
      <c r="N99" s="89">
        <v>0</v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94">
        <f t="shared" si="42"/>
        <v>0</v>
      </c>
      <c r="AE99" s="94">
        <f t="shared" si="43"/>
        <v>1</v>
      </c>
      <c r="AF99" s="94">
        <f t="shared" si="44"/>
        <v>1</v>
      </c>
      <c r="AG99" s="94">
        <f t="shared" si="41"/>
        <v>0</v>
      </c>
      <c r="AH99" s="94" t="s">
        <v>319</v>
      </c>
      <c r="AI99" s="94"/>
      <c r="AJ99" s="94"/>
      <c r="AK99" s="126"/>
    </row>
    <row r="100" spans="1:37" s="67" customFormat="1" ht="12.75">
      <c r="A100" s="125" t="s">
        <v>141</v>
      </c>
      <c r="B100" s="91" t="s">
        <v>11</v>
      </c>
      <c r="C100" s="92">
        <v>3</v>
      </c>
      <c r="D100" s="91" t="s">
        <v>323</v>
      </c>
      <c r="E100" s="93" t="s">
        <v>324</v>
      </c>
      <c r="F100" s="89"/>
      <c r="G100" s="89"/>
      <c r="H100" s="89"/>
      <c r="I100" s="89"/>
      <c r="J100" s="89"/>
      <c r="K100" s="89"/>
      <c r="L100" s="89">
        <v>0</v>
      </c>
      <c r="M100" s="89">
        <v>1</v>
      </c>
      <c r="N100" s="89">
        <v>0</v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94">
        <f t="shared" si="42"/>
        <v>0</v>
      </c>
      <c r="AE100" s="94">
        <f t="shared" si="43"/>
        <v>1</v>
      </c>
      <c r="AF100" s="94">
        <f t="shared" si="44"/>
        <v>1</v>
      </c>
      <c r="AG100" s="94">
        <f t="shared" si="41"/>
        <v>0</v>
      </c>
      <c r="AH100" s="94" t="s">
        <v>319</v>
      </c>
      <c r="AI100" s="94"/>
      <c r="AJ100" s="94"/>
      <c r="AK100" s="126"/>
    </row>
    <row r="101" spans="1:37" s="67" customFormat="1" ht="12.75">
      <c r="A101" s="125" t="s">
        <v>141</v>
      </c>
      <c r="B101" s="91" t="s">
        <v>11</v>
      </c>
      <c r="C101" s="92">
        <v>3</v>
      </c>
      <c r="D101" s="91" t="s">
        <v>325</v>
      </c>
      <c r="E101" s="93" t="s">
        <v>326</v>
      </c>
      <c r="F101" s="89"/>
      <c r="G101" s="89"/>
      <c r="H101" s="89"/>
      <c r="I101" s="89"/>
      <c r="J101" s="89"/>
      <c r="K101" s="89"/>
      <c r="L101" s="89">
        <v>0</v>
      </c>
      <c r="M101" s="89">
        <v>1</v>
      </c>
      <c r="N101" s="89">
        <v>0</v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94">
        <f t="shared" si="42"/>
        <v>0</v>
      </c>
      <c r="AE101" s="94">
        <f t="shared" si="43"/>
        <v>1</v>
      </c>
      <c r="AF101" s="94">
        <f t="shared" si="44"/>
        <v>1</v>
      </c>
      <c r="AG101" s="94">
        <f t="shared" si="41"/>
        <v>0</v>
      </c>
      <c r="AH101" s="94" t="s">
        <v>319</v>
      </c>
      <c r="AI101" s="94"/>
      <c r="AJ101" s="94"/>
      <c r="AK101" s="126"/>
    </row>
    <row r="102" spans="1:37" s="67" customFormat="1" ht="12.75">
      <c r="A102" s="125" t="s">
        <v>141</v>
      </c>
      <c r="B102" s="91" t="s">
        <v>11</v>
      </c>
      <c r="C102" s="92">
        <v>4</v>
      </c>
      <c r="D102" s="91" t="s">
        <v>327</v>
      </c>
      <c r="E102" s="93" t="s">
        <v>328</v>
      </c>
      <c r="F102" s="89"/>
      <c r="G102" s="89"/>
      <c r="H102" s="89"/>
      <c r="I102" s="89"/>
      <c r="J102" s="89"/>
      <c r="K102" s="89"/>
      <c r="L102" s="89"/>
      <c r="M102" s="89"/>
      <c r="N102" s="89"/>
      <c r="O102" s="89">
        <v>0</v>
      </c>
      <c r="P102" s="89">
        <v>1</v>
      </c>
      <c r="Q102" s="89">
        <v>0</v>
      </c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94">
        <f t="shared" si="42"/>
        <v>0</v>
      </c>
      <c r="AE102" s="94">
        <f t="shared" si="43"/>
        <v>1</v>
      </c>
      <c r="AF102" s="94">
        <f t="shared" si="44"/>
        <v>1</v>
      </c>
      <c r="AG102" s="94">
        <f t="shared" si="41"/>
        <v>0</v>
      </c>
      <c r="AH102" s="94" t="s">
        <v>319</v>
      </c>
      <c r="AI102" s="94"/>
      <c r="AJ102" s="94"/>
      <c r="AK102" s="126"/>
    </row>
    <row r="103" spans="1:37" s="67" customFormat="1" ht="12.75">
      <c r="A103" s="125" t="s">
        <v>141</v>
      </c>
      <c r="B103" s="91" t="s">
        <v>11</v>
      </c>
      <c r="C103" s="92">
        <v>4</v>
      </c>
      <c r="D103" s="91" t="s">
        <v>329</v>
      </c>
      <c r="E103" s="93" t="s">
        <v>330</v>
      </c>
      <c r="F103" s="89"/>
      <c r="G103" s="89"/>
      <c r="H103" s="89"/>
      <c r="I103" s="89"/>
      <c r="J103" s="89"/>
      <c r="K103" s="89"/>
      <c r="L103" s="89"/>
      <c r="M103" s="89"/>
      <c r="N103" s="89"/>
      <c r="O103" s="89">
        <v>0</v>
      </c>
      <c r="P103" s="89">
        <v>1</v>
      </c>
      <c r="Q103" s="89">
        <v>0</v>
      </c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94">
        <f t="shared" si="42"/>
        <v>0</v>
      </c>
      <c r="AE103" s="94">
        <f t="shared" si="43"/>
        <v>1</v>
      </c>
      <c r="AF103" s="94">
        <f t="shared" si="44"/>
        <v>1</v>
      </c>
      <c r="AG103" s="94">
        <f t="shared" si="41"/>
        <v>0</v>
      </c>
      <c r="AH103" s="94" t="s">
        <v>319</v>
      </c>
      <c r="AI103" s="94"/>
      <c r="AJ103" s="94"/>
      <c r="AK103" s="126"/>
    </row>
    <row r="104" spans="1:37" s="67" customFormat="1" ht="12.75">
      <c r="A104" s="125" t="s">
        <v>141</v>
      </c>
      <c r="B104" s="91" t="s">
        <v>11</v>
      </c>
      <c r="C104" s="92">
        <v>4</v>
      </c>
      <c r="D104" s="91" t="s">
        <v>331</v>
      </c>
      <c r="E104" s="93" t="s">
        <v>332</v>
      </c>
      <c r="F104" s="89"/>
      <c r="G104" s="89"/>
      <c r="H104" s="89"/>
      <c r="I104" s="89"/>
      <c r="J104" s="89"/>
      <c r="K104" s="89"/>
      <c r="L104" s="89"/>
      <c r="M104" s="89"/>
      <c r="N104" s="89"/>
      <c r="O104" s="89">
        <v>0</v>
      </c>
      <c r="P104" s="89">
        <v>1</v>
      </c>
      <c r="Q104" s="89">
        <v>0</v>
      </c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94">
        <f t="shared" si="42"/>
        <v>0</v>
      </c>
      <c r="AE104" s="94">
        <f t="shared" si="43"/>
        <v>1</v>
      </c>
      <c r="AF104" s="94">
        <f t="shared" si="44"/>
        <v>1</v>
      </c>
      <c r="AG104" s="94">
        <f t="shared" si="41"/>
        <v>0</v>
      </c>
      <c r="AH104" s="94" t="s">
        <v>319</v>
      </c>
      <c r="AI104" s="94"/>
      <c r="AJ104" s="94"/>
      <c r="AK104" s="126"/>
    </row>
    <row r="105" spans="1:37" s="67" customFormat="1" ht="12.75">
      <c r="A105" s="125" t="s">
        <v>141</v>
      </c>
      <c r="B105" s="91" t="s">
        <v>11</v>
      </c>
      <c r="C105" s="92">
        <v>4</v>
      </c>
      <c r="D105" s="91" t="s">
        <v>333</v>
      </c>
      <c r="E105" s="93" t="s">
        <v>334</v>
      </c>
      <c r="F105" s="89"/>
      <c r="G105" s="89"/>
      <c r="H105" s="89"/>
      <c r="I105" s="89"/>
      <c r="J105" s="89"/>
      <c r="K105" s="89"/>
      <c r="L105" s="89"/>
      <c r="M105" s="89"/>
      <c r="N105" s="89"/>
      <c r="O105" s="89">
        <v>0</v>
      </c>
      <c r="P105" s="89">
        <v>10</v>
      </c>
      <c r="Q105" s="89">
        <v>4</v>
      </c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94">
        <f t="shared" si="42"/>
        <v>0</v>
      </c>
      <c r="AE105" s="94">
        <f t="shared" si="43"/>
        <v>10</v>
      </c>
      <c r="AF105" s="94">
        <f t="shared" si="44"/>
        <v>10</v>
      </c>
      <c r="AG105" s="94">
        <f t="shared" si="41"/>
        <v>4</v>
      </c>
      <c r="AH105" s="94" t="s">
        <v>18</v>
      </c>
      <c r="AI105" s="94"/>
      <c r="AJ105" s="91" t="s">
        <v>203</v>
      </c>
      <c r="AK105" s="126" t="s">
        <v>374</v>
      </c>
    </row>
    <row r="106" spans="1:37" s="67" customFormat="1" ht="12.75">
      <c r="A106" s="125" t="s">
        <v>141</v>
      </c>
      <c r="B106" s="91" t="s">
        <v>15</v>
      </c>
      <c r="C106" s="92">
        <v>5</v>
      </c>
      <c r="D106" s="91" t="s">
        <v>335</v>
      </c>
      <c r="E106" s="93" t="s">
        <v>336</v>
      </c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>
        <v>0</v>
      </c>
      <c r="S106" s="89">
        <v>15</v>
      </c>
      <c r="T106" s="89">
        <v>4</v>
      </c>
      <c r="U106" s="89"/>
      <c r="V106" s="89"/>
      <c r="W106" s="89"/>
      <c r="X106" s="89"/>
      <c r="Y106" s="89"/>
      <c r="Z106" s="89"/>
      <c r="AA106" s="89"/>
      <c r="AB106" s="89"/>
      <c r="AC106" s="89"/>
      <c r="AD106" s="94">
        <f t="shared" si="42"/>
        <v>0</v>
      </c>
      <c r="AE106" s="94">
        <f t="shared" si="43"/>
        <v>15</v>
      </c>
      <c r="AF106" s="94">
        <f t="shared" si="44"/>
        <v>15</v>
      </c>
      <c r="AG106" s="94">
        <f t="shared" si="41"/>
        <v>4</v>
      </c>
      <c r="AH106" s="94" t="s">
        <v>18</v>
      </c>
      <c r="AI106" s="94"/>
      <c r="AJ106" s="91" t="s">
        <v>333</v>
      </c>
      <c r="AK106" s="126" t="s">
        <v>337</v>
      </c>
    </row>
    <row r="107" spans="1:37" s="67" customFormat="1" ht="12.75">
      <c r="A107" s="125" t="s">
        <v>141</v>
      </c>
      <c r="B107" s="91" t="s">
        <v>15</v>
      </c>
      <c r="C107" s="92">
        <v>6</v>
      </c>
      <c r="D107" s="91" t="s">
        <v>338</v>
      </c>
      <c r="E107" s="93" t="s">
        <v>339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>
        <v>0</v>
      </c>
      <c r="V107" s="89">
        <v>12</v>
      </c>
      <c r="W107" s="89">
        <v>4</v>
      </c>
      <c r="X107" s="89"/>
      <c r="Y107" s="89"/>
      <c r="Z107" s="89"/>
      <c r="AA107" s="89"/>
      <c r="AB107" s="89"/>
      <c r="AC107" s="89"/>
      <c r="AD107" s="94">
        <f t="shared" si="42"/>
        <v>0</v>
      </c>
      <c r="AE107" s="94">
        <f t="shared" si="43"/>
        <v>12</v>
      </c>
      <c r="AF107" s="94">
        <f t="shared" si="44"/>
        <v>12</v>
      </c>
      <c r="AG107" s="94">
        <f t="shared" si="41"/>
        <v>4</v>
      </c>
      <c r="AH107" s="94" t="s">
        <v>18</v>
      </c>
      <c r="AI107" s="94"/>
      <c r="AJ107" s="91" t="s">
        <v>335</v>
      </c>
      <c r="AK107" s="126" t="s">
        <v>340</v>
      </c>
    </row>
    <row r="108" spans="1:37" s="67" customFormat="1" ht="12.75">
      <c r="A108" s="125" t="s">
        <v>141</v>
      </c>
      <c r="B108" s="91" t="s">
        <v>145</v>
      </c>
      <c r="C108" s="92">
        <v>7</v>
      </c>
      <c r="D108" s="91" t="s">
        <v>341</v>
      </c>
      <c r="E108" s="93" t="s">
        <v>342</v>
      </c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>
        <v>0</v>
      </c>
      <c r="Y108" s="89">
        <v>12</v>
      </c>
      <c r="Z108" s="89">
        <v>4</v>
      </c>
      <c r="AA108" s="89"/>
      <c r="AB108" s="89"/>
      <c r="AC108" s="89"/>
      <c r="AD108" s="94">
        <f t="shared" si="42"/>
        <v>0</v>
      </c>
      <c r="AE108" s="94">
        <f t="shared" si="43"/>
        <v>12</v>
      </c>
      <c r="AF108" s="94">
        <f t="shared" si="44"/>
        <v>12</v>
      </c>
      <c r="AG108" s="94">
        <f t="shared" si="41"/>
        <v>4</v>
      </c>
      <c r="AH108" s="94" t="s">
        <v>18</v>
      </c>
      <c r="AI108" s="94"/>
      <c r="AJ108" s="91" t="s">
        <v>338</v>
      </c>
      <c r="AK108" s="126" t="s">
        <v>373</v>
      </c>
    </row>
    <row r="109" spans="1:37" s="67" customFormat="1" ht="12.75">
      <c r="A109" s="125" t="s">
        <v>141</v>
      </c>
      <c r="B109" s="91" t="s">
        <v>11</v>
      </c>
      <c r="C109" s="92">
        <v>4</v>
      </c>
      <c r="D109" s="91" t="s">
        <v>343</v>
      </c>
      <c r="E109" s="95" t="s">
        <v>344</v>
      </c>
      <c r="F109" s="96"/>
      <c r="G109" s="96"/>
      <c r="H109" s="96"/>
      <c r="I109" s="96"/>
      <c r="J109" s="96"/>
      <c r="K109" s="96"/>
      <c r="L109" s="97"/>
      <c r="M109" s="98"/>
      <c r="N109" s="98"/>
      <c r="O109" s="98">
        <v>0</v>
      </c>
      <c r="P109" s="98">
        <v>1</v>
      </c>
      <c r="Q109" s="98">
        <v>0</v>
      </c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9">
        <f t="shared" si="42"/>
        <v>0</v>
      </c>
      <c r="AE109" s="99">
        <f t="shared" si="43"/>
        <v>1</v>
      </c>
      <c r="AF109" s="100">
        <f t="shared" si="44"/>
        <v>1</v>
      </c>
      <c r="AG109" s="94">
        <f t="shared" si="41"/>
        <v>0</v>
      </c>
      <c r="AH109" s="94" t="s">
        <v>319</v>
      </c>
      <c r="AI109" s="94"/>
      <c r="AJ109" s="94"/>
      <c r="AK109" s="127"/>
    </row>
    <row r="110" spans="1:37" s="67" customFormat="1" ht="12.75">
      <c r="A110" s="125" t="s">
        <v>141</v>
      </c>
      <c r="B110" s="91" t="s">
        <v>15</v>
      </c>
      <c r="C110" s="92">
        <v>5</v>
      </c>
      <c r="D110" s="91" t="s">
        <v>345</v>
      </c>
      <c r="E110" s="95" t="s">
        <v>346</v>
      </c>
      <c r="F110" s="96"/>
      <c r="G110" s="96"/>
      <c r="H110" s="96"/>
      <c r="I110" s="96"/>
      <c r="J110" s="96"/>
      <c r="K110" s="96"/>
      <c r="L110" s="97"/>
      <c r="M110" s="98"/>
      <c r="N110" s="98"/>
      <c r="O110" s="98"/>
      <c r="P110" s="98"/>
      <c r="Q110" s="98"/>
      <c r="R110" s="98">
        <v>0</v>
      </c>
      <c r="S110" s="98">
        <v>1</v>
      </c>
      <c r="T110" s="98">
        <v>0</v>
      </c>
      <c r="U110" s="98"/>
      <c r="V110" s="98"/>
      <c r="W110" s="98"/>
      <c r="X110" s="98"/>
      <c r="Y110" s="98"/>
      <c r="Z110" s="98"/>
      <c r="AA110" s="98"/>
      <c r="AB110" s="98"/>
      <c r="AC110" s="98"/>
      <c r="AD110" s="99">
        <f t="shared" si="42"/>
        <v>0</v>
      </c>
      <c r="AE110" s="99">
        <f t="shared" si="43"/>
        <v>1</v>
      </c>
      <c r="AF110" s="100">
        <f t="shared" si="44"/>
        <v>1</v>
      </c>
      <c r="AG110" s="94">
        <f t="shared" si="41"/>
        <v>0</v>
      </c>
      <c r="AH110" s="94" t="s">
        <v>319</v>
      </c>
      <c r="AI110" s="94"/>
      <c r="AJ110" s="91" t="s">
        <v>343</v>
      </c>
      <c r="AK110" s="127" t="s">
        <v>347</v>
      </c>
    </row>
    <row r="111" spans="1:37" s="67" customFormat="1" ht="12.75">
      <c r="A111" s="125" t="s">
        <v>141</v>
      </c>
      <c r="B111" s="91" t="s">
        <v>15</v>
      </c>
      <c r="C111" s="92">
        <v>6</v>
      </c>
      <c r="D111" s="91" t="s">
        <v>348</v>
      </c>
      <c r="E111" s="95" t="s">
        <v>349</v>
      </c>
      <c r="F111" s="96"/>
      <c r="G111" s="96"/>
      <c r="H111" s="96"/>
      <c r="I111" s="96"/>
      <c r="J111" s="96"/>
      <c r="K111" s="96"/>
      <c r="L111" s="97"/>
      <c r="M111" s="98"/>
      <c r="N111" s="98"/>
      <c r="O111" s="98"/>
      <c r="P111" s="98"/>
      <c r="Q111" s="98"/>
      <c r="R111" s="98"/>
      <c r="S111" s="98"/>
      <c r="T111" s="98"/>
      <c r="U111" s="98">
        <v>0</v>
      </c>
      <c r="V111" s="98">
        <v>1</v>
      </c>
      <c r="W111" s="98">
        <v>0</v>
      </c>
      <c r="X111" s="98"/>
      <c r="Y111" s="98"/>
      <c r="Z111" s="98"/>
      <c r="AA111" s="98"/>
      <c r="AB111" s="98"/>
      <c r="AC111" s="98"/>
      <c r="AD111" s="99">
        <f t="shared" si="42"/>
        <v>0</v>
      </c>
      <c r="AE111" s="99">
        <f t="shared" si="43"/>
        <v>1</v>
      </c>
      <c r="AF111" s="100">
        <f t="shared" si="44"/>
        <v>1</v>
      </c>
      <c r="AG111" s="94">
        <f t="shared" si="41"/>
        <v>0</v>
      </c>
      <c r="AH111" s="94" t="s">
        <v>319</v>
      </c>
      <c r="AI111" s="94"/>
      <c r="AJ111" s="91" t="s">
        <v>345</v>
      </c>
      <c r="AK111" s="127" t="s">
        <v>350</v>
      </c>
    </row>
    <row r="112" spans="1:37" s="67" customFormat="1" ht="12.75">
      <c r="A112" s="125" t="s">
        <v>141</v>
      </c>
      <c r="B112" s="91" t="s">
        <v>15</v>
      </c>
      <c r="C112" s="92">
        <v>6</v>
      </c>
      <c r="D112" s="91" t="s">
        <v>351</v>
      </c>
      <c r="E112" s="93" t="s">
        <v>352</v>
      </c>
      <c r="F112" s="89"/>
      <c r="G112" s="89"/>
      <c r="H112" s="89"/>
      <c r="I112" s="89"/>
      <c r="J112" s="89"/>
      <c r="K112" s="89"/>
      <c r="L112" s="97"/>
      <c r="M112" s="98"/>
      <c r="N112" s="98"/>
      <c r="O112" s="98"/>
      <c r="P112" s="98"/>
      <c r="Q112" s="98"/>
      <c r="R112" s="98"/>
      <c r="S112" s="98"/>
      <c r="T112" s="98"/>
      <c r="U112" s="98">
        <v>0</v>
      </c>
      <c r="V112" s="98">
        <v>1</v>
      </c>
      <c r="W112" s="98">
        <v>0</v>
      </c>
      <c r="X112" s="98"/>
      <c r="Y112" s="98"/>
      <c r="Z112" s="98"/>
      <c r="AA112" s="98"/>
      <c r="AB112" s="98"/>
      <c r="AC112" s="98"/>
      <c r="AD112" s="99">
        <f t="shared" si="42"/>
        <v>0</v>
      </c>
      <c r="AE112" s="99">
        <f t="shared" si="43"/>
        <v>1</v>
      </c>
      <c r="AF112" s="94">
        <f t="shared" si="44"/>
        <v>1</v>
      </c>
      <c r="AG112" s="94">
        <f t="shared" si="41"/>
        <v>0</v>
      </c>
      <c r="AH112" s="94" t="s">
        <v>319</v>
      </c>
      <c r="AI112" s="94"/>
      <c r="AJ112" s="94"/>
      <c r="AK112" s="128"/>
    </row>
    <row r="113" spans="1:37" s="67" customFormat="1" ht="12.75">
      <c r="A113" s="125" t="s">
        <v>141</v>
      </c>
      <c r="B113" s="91" t="s">
        <v>15</v>
      </c>
      <c r="C113" s="92">
        <v>6</v>
      </c>
      <c r="D113" s="91" t="s">
        <v>353</v>
      </c>
      <c r="E113" s="93" t="s">
        <v>354</v>
      </c>
      <c r="F113" s="89"/>
      <c r="G113" s="89"/>
      <c r="H113" s="89"/>
      <c r="I113" s="89"/>
      <c r="J113" s="89"/>
      <c r="K113" s="89"/>
      <c r="L113" s="97"/>
      <c r="M113" s="98"/>
      <c r="N113" s="98"/>
      <c r="O113" s="98"/>
      <c r="P113" s="98"/>
      <c r="Q113" s="98"/>
      <c r="R113" s="98"/>
      <c r="S113" s="98"/>
      <c r="T113" s="98"/>
      <c r="U113" s="98">
        <v>0</v>
      </c>
      <c r="V113" s="98">
        <v>1</v>
      </c>
      <c r="W113" s="98">
        <v>0</v>
      </c>
      <c r="X113" s="98"/>
      <c r="Y113" s="98"/>
      <c r="Z113" s="98"/>
      <c r="AA113" s="98"/>
      <c r="AB113" s="98"/>
      <c r="AC113" s="98"/>
      <c r="AD113" s="99">
        <f t="shared" si="42"/>
        <v>0</v>
      </c>
      <c r="AE113" s="99">
        <f t="shared" si="43"/>
        <v>1</v>
      </c>
      <c r="AF113" s="91">
        <f t="shared" si="44"/>
        <v>1</v>
      </c>
      <c r="AG113" s="94">
        <f t="shared" si="41"/>
        <v>0</v>
      </c>
      <c r="AH113" s="94" t="s">
        <v>319</v>
      </c>
      <c r="AI113" s="94"/>
      <c r="AJ113" s="94"/>
      <c r="AK113" s="128"/>
    </row>
    <row r="114" spans="1:37" s="67" customFormat="1" ht="12.75">
      <c r="A114" s="125" t="s">
        <v>141</v>
      </c>
      <c r="B114" s="91" t="s">
        <v>15</v>
      </c>
      <c r="C114" s="92">
        <v>6</v>
      </c>
      <c r="D114" s="91" t="s">
        <v>355</v>
      </c>
      <c r="E114" s="93" t="s">
        <v>356</v>
      </c>
      <c r="F114" s="89"/>
      <c r="G114" s="89"/>
      <c r="H114" s="89"/>
      <c r="I114" s="89"/>
      <c r="J114" s="89"/>
      <c r="K114" s="89"/>
      <c r="L114" s="97"/>
      <c r="M114" s="98"/>
      <c r="N114" s="98"/>
      <c r="O114" s="98"/>
      <c r="P114" s="98"/>
      <c r="Q114" s="98"/>
      <c r="R114" s="98"/>
      <c r="S114" s="98"/>
      <c r="T114" s="98"/>
      <c r="U114" s="98">
        <v>0</v>
      </c>
      <c r="V114" s="98">
        <v>1</v>
      </c>
      <c r="W114" s="98">
        <v>0</v>
      </c>
      <c r="X114" s="98"/>
      <c r="Y114" s="98"/>
      <c r="Z114" s="98"/>
      <c r="AA114" s="98"/>
      <c r="AB114" s="98"/>
      <c r="AC114" s="98"/>
      <c r="AD114" s="99">
        <f t="shared" si="42"/>
        <v>0</v>
      </c>
      <c r="AE114" s="99">
        <f t="shared" si="43"/>
        <v>1</v>
      </c>
      <c r="AF114" s="91">
        <f t="shared" si="44"/>
        <v>1</v>
      </c>
      <c r="AG114" s="94">
        <f t="shared" si="41"/>
        <v>0</v>
      </c>
      <c r="AH114" s="94" t="s">
        <v>319</v>
      </c>
      <c r="AI114" s="94"/>
      <c r="AJ114" s="94"/>
      <c r="AK114" s="128"/>
    </row>
    <row r="115" spans="1:37" s="67" customFormat="1" ht="12.75">
      <c r="A115" s="125" t="s">
        <v>141</v>
      </c>
      <c r="B115" s="91" t="s">
        <v>15</v>
      </c>
      <c r="C115" s="92">
        <v>6</v>
      </c>
      <c r="D115" s="91" t="s">
        <v>357</v>
      </c>
      <c r="E115" s="93" t="s">
        <v>358</v>
      </c>
      <c r="F115" s="89"/>
      <c r="G115" s="89"/>
      <c r="H115" s="89"/>
      <c r="I115" s="89"/>
      <c r="J115" s="89"/>
      <c r="K115" s="89"/>
      <c r="L115" s="97"/>
      <c r="M115" s="98"/>
      <c r="N115" s="98"/>
      <c r="O115" s="98"/>
      <c r="P115" s="98"/>
      <c r="Q115" s="98"/>
      <c r="R115" s="98"/>
      <c r="S115" s="98"/>
      <c r="T115" s="98"/>
      <c r="U115" s="98">
        <v>0</v>
      </c>
      <c r="V115" s="98">
        <v>1</v>
      </c>
      <c r="W115" s="98">
        <v>0</v>
      </c>
      <c r="X115" s="98"/>
      <c r="Y115" s="98"/>
      <c r="Z115" s="98"/>
      <c r="AA115" s="98"/>
      <c r="AB115" s="98"/>
      <c r="AC115" s="98"/>
      <c r="AD115" s="99">
        <f t="shared" si="42"/>
        <v>0</v>
      </c>
      <c r="AE115" s="99">
        <f t="shared" si="43"/>
        <v>1</v>
      </c>
      <c r="AF115" s="91">
        <f t="shared" si="44"/>
        <v>1</v>
      </c>
      <c r="AG115" s="94">
        <f t="shared" si="41"/>
        <v>0</v>
      </c>
      <c r="AH115" s="94" t="s">
        <v>319</v>
      </c>
      <c r="AI115" s="94"/>
      <c r="AJ115" s="94"/>
      <c r="AK115" s="128"/>
    </row>
    <row r="116" spans="1:37" s="67" customFormat="1" ht="12.75">
      <c r="A116" s="125" t="s">
        <v>141</v>
      </c>
      <c r="B116" s="91" t="s">
        <v>15</v>
      </c>
      <c r="C116" s="92">
        <v>6</v>
      </c>
      <c r="D116" s="91" t="s">
        <v>359</v>
      </c>
      <c r="E116" s="93" t="s">
        <v>360</v>
      </c>
      <c r="F116" s="89"/>
      <c r="G116" s="89"/>
      <c r="H116" s="89"/>
      <c r="I116" s="89"/>
      <c r="J116" s="89"/>
      <c r="K116" s="89"/>
      <c r="L116" s="97"/>
      <c r="M116" s="98"/>
      <c r="N116" s="98"/>
      <c r="O116" s="98"/>
      <c r="P116" s="98"/>
      <c r="Q116" s="98"/>
      <c r="R116" s="98"/>
      <c r="S116" s="98"/>
      <c r="T116" s="98"/>
      <c r="U116" s="98">
        <v>0</v>
      </c>
      <c r="V116" s="98">
        <v>1</v>
      </c>
      <c r="W116" s="98">
        <v>0</v>
      </c>
      <c r="X116" s="98"/>
      <c r="Y116" s="98"/>
      <c r="Z116" s="98"/>
      <c r="AA116" s="98"/>
      <c r="AB116" s="98"/>
      <c r="AC116" s="98"/>
      <c r="AD116" s="99">
        <f t="shared" si="42"/>
        <v>0</v>
      </c>
      <c r="AE116" s="99">
        <f t="shared" si="43"/>
        <v>1</v>
      </c>
      <c r="AF116" s="91">
        <f t="shared" si="44"/>
        <v>1</v>
      </c>
      <c r="AG116" s="94">
        <f t="shared" si="41"/>
        <v>0</v>
      </c>
      <c r="AH116" s="94" t="s">
        <v>319</v>
      </c>
      <c r="AI116" s="94"/>
      <c r="AJ116" s="94"/>
      <c r="AK116" s="128"/>
    </row>
    <row r="117" spans="1:37" s="67" customFormat="1" ht="12.75">
      <c r="A117" s="125" t="s">
        <v>141</v>
      </c>
      <c r="B117" s="91" t="s">
        <v>145</v>
      </c>
      <c r="C117" s="92">
        <v>7</v>
      </c>
      <c r="D117" s="91" t="s">
        <v>361</v>
      </c>
      <c r="E117" s="93" t="s">
        <v>362</v>
      </c>
      <c r="F117" s="89"/>
      <c r="G117" s="89"/>
      <c r="H117" s="89"/>
      <c r="I117" s="89"/>
      <c r="J117" s="89"/>
      <c r="K117" s="89"/>
      <c r="L117" s="97"/>
      <c r="M117" s="98"/>
      <c r="N117" s="98"/>
      <c r="O117" s="98"/>
      <c r="P117" s="98"/>
      <c r="Q117" s="98"/>
      <c r="R117" s="98"/>
      <c r="S117" s="98"/>
      <c r="T117" s="98"/>
      <c r="U117" s="98">
        <v>0</v>
      </c>
      <c r="V117" s="98">
        <v>1</v>
      </c>
      <c r="W117" s="98">
        <v>0</v>
      </c>
      <c r="X117" s="98"/>
      <c r="Y117" s="98"/>
      <c r="Z117" s="98"/>
      <c r="AA117" s="98"/>
      <c r="AB117" s="98"/>
      <c r="AC117" s="98"/>
      <c r="AD117" s="99">
        <f t="shared" si="42"/>
        <v>0</v>
      </c>
      <c r="AE117" s="99">
        <f t="shared" si="43"/>
        <v>1</v>
      </c>
      <c r="AF117" s="91">
        <f t="shared" si="44"/>
        <v>1</v>
      </c>
      <c r="AG117" s="94">
        <f t="shared" si="41"/>
        <v>0</v>
      </c>
      <c r="AH117" s="94" t="s">
        <v>319</v>
      </c>
      <c r="AI117" s="94"/>
      <c r="AJ117" s="94"/>
      <c r="AK117" s="128"/>
    </row>
    <row r="118" spans="1:37" s="67" customFormat="1" ht="12.75">
      <c r="A118" s="125" t="s">
        <v>141</v>
      </c>
      <c r="B118" s="91" t="s">
        <v>145</v>
      </c>
      <c r="C118" s="92">
        <v>7</v>
      </c>
      <c r="D118" s="91" t="s">
        <v>363</v>
      </c>
      <c r="E118" s="93" t="s">
        <v>364</v>
      </c>
      <c r="F118" s="89"/>
      <c r="G118" s="89"/>
      <c r="H118" s="89"/>
      <c r="I118" s="89"/>
      <c r="J118" s="89"/>
      <c r="K118" s="89"/>
      <c r="L118" s="97"/>
      <c r="M118" s="98"/>
      <c r="N118" s="98"/>
      <c r="O118" s="98"/>
      <c r="P118" s="98"/>
      <c r="Q118" s="98"/>
      <c r="R118" s="98"/>
      <c r="S118" s="98"/>
      <c r="T118" s="98"/>
      <c r="U118" s="98">
        <v>0</v>
      </c>
      <c r="V118" s="98">
        <v>1</v>
      </c>
      <c r="W118" s="98">
        <v>0</v>
      </c>
      <c r="X118" s="98"/>
      <c r="Y118" s="98"/>
      <c r="Z118" s="98"/>
      <c r="AA118" s="98"/>
      <c r="AB118" s="98"/>
      <c r="AC118" s="98"/>
      <c r="AD118" s="99">
        <f t="shared" si="42"/>
        <v>0</v>
      </c>
      <c r="AE118" s="99">
        <f t="shared" si="43"/>
        <v>1</v>
      </c>
      <c r="AF118" s="91">
        <f t="shared" si="44"/>
        <v>1</v>
      </c>
      <c r="AG118" s="94">
        <f t="shared" si="41"/>
        <v>0</v>
      </c>
      <c r="AH118" s="94" t="s">
        <v>319</v>
      </c>
      <c r="AI118" s="94"/>
      <c r="AJ118" s="94"/>
      <c r="AK118" s="128"/>
    </row>
    <row r="119" spans="1:37" s="67" customFormat="1" ht="25.5">
      <c r="A119" s="125" t="s">
        <v>141</v>
      </c>
      <c r="B119" s="91" t="s">
        <v>145</v>
      </c>
      <c r="C119" s="92">
        <v>7</v>
      </c>
      <c r="D119" s="91" t="s">
        <v>365</v>
      </c>
      <c r="E119" s="93" t="s">
        <v>366</v>
      </c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>
        <v>0</v>
      </c>
      <c r="Y119" s="98">
        <v>7</v>
      </c>
      <c r="Z119" s="98">
        <v>2</v>
      </c>
      <c r="AA119" s="98"/>
      <c r="AB119" s="98"/>
      <c r="AC119" s="98"/>
      <c r="AD119" s="99">
        <f t="shared" si="42"/>
        <v>0</v>
      </c>
      <c r="AE119" s="99">
        <f t="shared" si="43"/>
        <v>7</v>
      </c>
      <c r="AF119" s="99">
        <f t="shared" si="44"/>
        <v>7</v>
      </c>
      <c r="AG119" s="99">
        <f t="shared" si="41"/>
        <v>2</v>
      </c>
      <c r="AH119" s="93" t="s">
        <v>18</v>
      </c>
      <c r="AI119" s="93"/>
      <c r="AJ119" s="93"/>
      <c r="AK119" s="128"/>
    </row>
    <row r="120" spans="1:37" s="67" customFormat="1" ht="25.5">
      <c r="A120" s="125" t="s">
        <v>141</v>
      </c>
      <c r="B120" s="91" t="s">
        <v>145</v>
      </c>
      <c r="C120" s="92">
        <v>8</v>
      </c>
      <c r="D120" s="91" t="s">
        <v>367</v>
      </c>
      <c r="E120" s="93" t="s">
        <v>368</v>
      </c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>
        <v>0</v>
      </c>
      <c r="AB120" s="98">
        <v>7</v>
      </c>
      <c r="AC120" s="98">
        <v>2</v>
      </c>
      <c r="AD120" s="99">
        <f t="shared" si="42"/>
        <v>0</v>
      </c>
      <c r="AE120" s="99">
        <f t="shared" si="43"/>
        <v>7</v>
      </c>
      <c r="AF120" s="99">
        <f t="shared" si="44"/>
        <v>7</v>
      </c>
      <c r="AG120" s="99">
        <f t="shared" si="41"/>
        <v>2</v>
      </c>
      <c r="AH120" s="93" t="s">
        <v>18</v>
      </c>
      <c r="AI120" s="93"/>
      <c r="AJ120" s="91" t="s">
        <v>365</v>
      </c>
      <c r="AK120" s="128" t="s">
        <v>369</v>
      </c>
    </row>
    <row r="121" spans="1:37" s="67" customFormat="1" ht="12.75">
      <c r="A121" s="108" t="s">
        <v>141</v>
      </c>
      <c r="B121" s="43" t="s">
        <v>145</v>
      </c>
      <c r="C121" s="69">
        <v>8</v>
      </c>
      <c r="D121" s="43" t="s">
        <v>370</v>
      </c>
      <c r="E121" s="70" t="s">
        <v>371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68"/>
      <c r="V121" s="68"/>
      <c r="W121" s="68"/>
      <c r="X121" s="68"/>
      <c r="Y121" s="68"/>
      <c r="Z121" s="68"/>
      <c r="AA121" s="35">
        <v>0</v>
      </c>
      <c r="AB121" s="35">
        <v>2</v>
      </c>
      <c r="AC121" s="35">
        <v>5</v>
      </c>
      <c r="AD121" s="43">
        <f t="shared" si="42"/>
        <v>0</v>
      </c>
      <c r="AE121" s="43">
        <f t="shared" si="43"/>
        <v>2</v>
      </c>
      <c r="AF121" s="43">
        <f t="shared" si="44"/>
        <v>2</v>
      </c>
      <c r="AG121" s="45">
        <f t="shared" si="41"/>
        <v>5</v>
      </c>
      <c r="AH121" s="45" t="s">
        <v>14</v>
      </c>
      <c r="AI121" s="45"/>
      <c r="AJ121" s="45"/>
      <c r="AK121" s="109"/>
    </row>
    <row r="122" spans="1:37" ht="12.75">
      <c r="A122" s="110" t="s">
        <v>141</v>
      </c>
      <c r="B122" s="46"/>
      <c r="C122" s="46"/>
      <c r="D122" s="46"/>
      <c r="E122" s="51" t="s">
        <v>372</v>
      </c>
      <c r="F122" s="63"/>
      <c r="G122" s="63"/>
      <c r="H122" s="63">
        <v>0</v>
      </c>
      <c r="I122" s="48"/>
      <c r="J122" s="48"/>
      <c r="K122" s="48">
        <v>2</v>
      </c>
      <c r="L122" s="48"/>
      <c r="M122" s="48"/>
      <c r="N122" s="48">
        <v>2</v>
      </c>
      <c r="O122" s="48"/>
      <c r="P122" s="48"/>
      <c r="Q122" s="48">
        <v>7</v>
      </c>
      <c r="R122" s="48"/>
      <c r="S122" s="48"/>
      <c r="T122" s="48">
        <v>7</v>
      </c>
      <c r="U122" s="48"/>
      <c r="V122" s="48"/>
      <c r="W122" s="48">
        <v>4</v>
      </c>
      <c r="X122" s="48"/>
      <c r="Y122" s="48"/>
      <c r="Z122" s="48">
        <v>9</v>
      </c>
      <c r="AA122" s="48"/>
      <c r="AB122" s="48"/>
      <c r="AC122" s="48">
        <v>10</v>
      </c>
      <c r="AD122" s="48"/>
      <c r="AE122" s="48"/>
      <c r="AF122" s="48"/>
      <c r="AG122" s="48">
        <f>AC122+Z122+W122+T122+Q122+N122+K122+H122</f>
        <v>41</v>
      </c>
      <c r="AH122" s="48"/>
      <c r="AI122" s="48"/>
      <c r="AJ122" s="48"/>
      <c r="AK122" s="111"/>
    </row>
    <row r="123" spans="1:37" ht="13.5" thickBot="1">
      <c r="A123" s="218"/>
      <c r="B123" s="219"/>
      <c r="C123" s="219"/>
      <c r="D123" s="129"/>
      <c r="E123" s="130" t="s">
        <v>29</v>
      </c>
      <c r="F123" s="131">
        <f>F75+F74+F66+F65+F64+F11</f>
        <v>85</v>
      </c>
      <c r="G123" s="131">
        <f>G75+G74+G66+G65+G64</f>
        <v>60</v>
      </c>
      <c r="H123" s="131">
        <f>H91+H64</f>
        <v>31</v>
      </c>
      <c r="I123" s="131">
        <f>I75+I74+I66+I65+I64+I11+I89+I90+I91+I122</f>
        <v>50</v>
      </c>
      <c r="J123" s="131">
        <f>J75+J74+J66+J65+J64+J11+J89+J90+J91+J122</f>
        <v>100</v>
      </c>
      <c r="K123" s="131">
        <f>K75+K74+K66+K65+K64+K89+K90+K91+K122</f>
        <v>32</v>
      </c>
      <c r="L123" s="131">
        <f>L75+L74+L64+L11+L89+L90+L91+L122</f>
        <v>65</v>
      </c>
      <c r="M123" s="131">
        <f>M75+M74+M64+M11+M89+M90+M91+M122</f>
        <v>95</v>
      </c>
      <c r="N123" s="131">
        <f>N75+N74+N64+N89+N90+N91+N122</f>
        <v>34</v>
      </c>
      <c r="O123" s="131">
        <f>O75+O74+O64+O11+O89+O90+O91+O122</f>
        <v>20</v>
      </c>
      <c r="P123" s="131">
        <f>P75+P74+P64+P11+P89+P90+P91+P122</f>
        <v>30</v>
      </c>
      <c r="Q123" s="131">
        <f>Q75+Q74+Q64+Q89+Q90+Q91+Q122</f>
        <v>29</v>
      </c>
      <c r="R123" s="131">
        <f>R75+R74+R64+R11+R89+R90+R91+R122</f>
        <v>15</v>
      </c>
      <c r="S123" s="131">
        <f>S75+S74+S64+S11+S89+S90+S91+S122</f>
        <v>40</v>
      </c>
      <c r="T123" s="131">
        <f>T75+T74+T64+T89+T90+T91+T122</f>
        <v>29</v>
      </c>
      <c r="U123" s="131">
        <f>U75+U74+U64+U11+U89+U90+U91+U122</f>
        <v>40</v>
      </c>
      <c r="V123" s="131">
        <f>V75+V74+V64+V11+V89+V90+V91+V122</f>
        <v>55</v>
      </c>
      <c r="W123" s="131">
        <f>W75+W74+W64+W89+W90+W91+W122</f>
        <v>28</v>
      </c>
      <c r="X123" s="131">
        <f>X75+X74+X64+X11+X89+X90+X91+X122</f>
        <v>45</v>
      </c>
      <c r="Y123" s="131">
        <f>Y75+Y74+Y64+Y11+Y89+Y90+Y91+Y122</f>
        <v>45</v>
      </c>
      <c r="Z123" s="131">
        <f>Z75+Z74+Z64+Z89+Z90+Z91+Z122</f>
        <v>28</v>
      </c>
      <c r="AA123" s="131">
        <f>AA75+AA74+AA64+AA11+AA89+AA90+AA91+AA122</f>
        <v>20</v>
      </c>
      <c r="AB123" s="131">
        <f>AB75+AB74+AB64+AB11+AB89+AB90+AB91+AB122</f>
        <v>0</v>
      </c>
      <c r="AC123" s="131">
        <f>AC75+AC74+AC64+AC89+AC90+AC91+AC122</f>
        <v>29</v>
      </c>
      <c r="AD123" s="132">
        <f>AD64</f>
        <v>277</v>
      </c>
      <c r="AE123" s="132">
        <f>AE64+40</f>
        <v>415</v>
      </c>
      <c r="AF123" s="132">
        <f>AE123+AD123</f>
        <v>692</v>
      </c>
      <c r="AG123" s="131">
        <f>AG64+AG89+AG90+AG91+AG122+AG67</f>
        <v>240</v>
      </c>
      <c r="AH123" s="131"/>
      <c r="AI123" s="131"/>
      <c r="AJ123" s="131"/>
      <c r="AK123" s="133"/>
    </row>
    <row r="124" spans="1:36" ht="12">
      <c r="A124" s="37"/>
      <c r="B124" s="67"/>
      <c r="C124" s="37"/>
      <c r="D124" s="37"/>
      <c r="E124" s="37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2"/>
      <c r="AI124" s="73"/>
      <c r="AJ124" s="73"/>
    </row>
    <row r="125" spans="1:36" ht="12">
      <c r="A125" s="37"/>
      <c r="B125" s="67"/>
      <c r="C125" s="37"/>
      <c r="D125" s="37"/>
      <c r="E125" s="37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2"/>
      <c r="AI125" s="73"/>
      <c r="AJ125" s="73"/>
    </row>
    <row r="126" spans="1:36" ht="12">
      <c r="A126" s="37"/>
      <c r="B126" s="67"/>
      <c r="C126" s="37"/>
      <c r="D126" s="37"/>
      <c r="E126" s="37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2"/>
      <c r="AI126" s="73"/>
      <c r="AJ126" s="73"/>
    </row>
    <row r="127" spans="1:36" ht="12">
      <c r="A127" s="37"/>
      <c r="B127" s="67"/>
      <c r="C127" s="37"/>
      <c r="D127" s="37"/>
      <c r="E127" s="37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2"/>
      <c r="AI127" s="73"/>
      <c r="AJ127" s="73"/>
    </row>
    <row r="128" spans="1:36" ht="12">
      <c r="A128" s="37"/>
      <c r="B128" s="67"/>
      <c r="C128" s="37"/>
      <c r="D128" s="37"/>
      <c r="E128" s="37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2"/>
      <c r="AI128" s="73"/>
      <c r="AJ128" s="73"/>
    </row>
    <row r="129" spans="1:36" ht="12">
      <c r="A129" s="37"/>
      <c r="B129" s="67"/>
      <c r="C129" s="37"/>
      <c r="D129" s="37"/>
      <c r="E129" s="37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2"/>
      <c r="AI129" s="73"/>
      <c r="AJ129" s="73"/>
    </row>
    <row r="130" spans="1:36" ht="12">
      <c r="A130" s="37"/>
      <c r="B130" s="67"/>
      <c r="C130" s="37"/>
      <c r="D130" s="37"/>
      <c r="E130" s="37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2"/>
      <c r="AI130" s="73"/>
      <c r="AJ130" s="73"/>
    </row>
    <row r="131" spans="1:36" ht="12">
      <c r="A131" s="37"/>
      <c r="B131" s="67"/>
      <c r="C131" s="37"/>
      <c r="D131" s="37"/>
      <c r="E131" s="37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2"/>
      <c r="AI131" s="73"/>
      <c r="AJ131" s="73"/>
    </row>
    <row r="132" spans="1:36" ht="12">
      <c r="A132" s="37"/>
      <c r="B132" s="67"/>
      <c r="C132" s="37"/>
      <c r="D132" s="37"/>
      <c r="E132" s="37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2"/>
      <c r="AI132" s="73"/>
      <c r="AJ132" s="73"/>
    </row>
    <row r="133" spans="1:36" ht="12">
      <c r="A133" s="37"/>
      <c r="B133" s="67"/>
      <c r="C133" s="37"/>
      <c r="D133" s="37"/>
      <c r="E133" s="37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2"/>
      <c r="AI133" s="73"/>
      <c r="AJ133" s="73"/>
    </row>
    <row r="134" spans="1:36" ht="12">
      <c r="A134" s="37"/>
      <c r="B134" s="67"/>
      <c r="C134" s="37"/>
      <c r="D134" s="37"/>
      <c r="E134" s="37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2"/>
      <c r="AI134" s="73"/>
      <c r="AJ134" s="73"/>
    </row>
    <row r="135" spans="1:36" ht="12">
      <c r="A135" s="37"/>
      <c r="B135" s="67"/>
      <c r="C135" s="37"/>
      <c r="D135" s="37"/>
      <c r="E135" s="37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2"/>
      <c r="AI135" s="73"/>
      <c r="AJ135" s="73"/>
    </row>
    <row r="136" spans="1:36" ht="12">
      <c r="A136" s="37"/>
      <c r="B136" s="67"/>
      <c r="C136" s="37"/>
      <c r="D136" s="37"/>
      <c r="E136" s="37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2"/>
      <c r="AI136" s="73"/>
      <c r="AJ136" s="73"/>
    </row>
    <row r="137" spans="1:36" ht="12">
      <c r="A137" s="37"/>
      <c r="B137" s="67"/>
      <c r="C137" s="37"/>
      <c r="D137" s="37"/>
      <c r="E137" s="37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2"/>
      <c r="AI137" s="73"/>
      <c r="AJ137" s="73"/>
    </row>
    <row r="138" spans="1:36" ht="12">
      <c r="A138" s="37"/>
      <c r="B138" s="67"/>
      <c r="C138" s="37"/>
      <c r="D138" s="37"/>
      <c r="E138" s="37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2"/>
      <c r="AI138" s="73"/>
      <c r="AJ138" s="73"/>
    </row>
    <row r="139" spans="1:36" ht="12">
      <c r="A139" s="37"/>
      <c r="B139" s="67"/>
      <c r="C139" s="37"/>
      <c r="D139" s="37"/>
      <c r="E139" s="37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2"/>
      <c r="AI139" s="73"/>
      <c r="AJ139" s="73"/>
    </row>
    <row r="140" spans="1:36" ht="12">
      <c r="A140" s="37"/>
      <c r="B140" s="67"/>
      <c r="C140" s="37"/>
      <c r="D140" s="37"/>
      <c r="E140" s="37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2"/>
      <c r="AI140" s="73"/>
      <c r="AJ140" s="73"/>
    </row>
    <row r="141" spans="1:36" ht="12">
      <c r="A141" s="37"/>
      <c r="B141" s="67"/>
      <c r="C141" s="37"/>
      <c r="D141" s="37"/>
      <c r="E141" s="37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2"/>
      <c r="AI141" s="73"/>
      <c r="AJ141" s="73"/>
    </row>
    <row r="142" spans="1:34" ht="12">
      <c r="A142" s="37"/>
      <c r="B142" s="67"/>
      <c r="C142" s="37"/>
      <c r="D142" s="37"/>
      <c r="E142" s="37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2"/>
    </row>
    <row r="143" spans="1:34" ht="12">
      <c r="A143" s="37"/>
      <c r="B143" s="67"/>
      <c r="C143" s="37"/>
      <c r="D143" s="37"/>
      <c r="E143" s="37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2"/>
    </row>
    <row r="144" spans="1:34" ht="12">
      <c r="A144" s="37"/>
      <c r="B144" s="67"/>
      <c r="C144" s="37"/>
      <c r="D144" s="37"/>
      <c r="E144" s="37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2"/>
    </row>
    <row r="145" spans="1:34" ht="12">
      <c r="A145" s="29"/>
      <c r="C145" s="29"/>
      <c r="D145" s="29"/>
      <c r="E145" s="29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7"/>
    </row>
    <row r="146" spans="1:34" ht="12">
      <c r="A146" s="29"/>
      <c r="C146" s="29"/>
      <c r="D146" s="29"/>
      <c r="E146" s="29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7"/>
    </row>
    <row r="147" spans="1:34" ht="12">
      <c r="A147" s="29"/>
      <c r="C147" s="29"/>
      <c r="D147" s="29"/>
      <c r="E147" s="29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7"/>
    </row>
    <row r="148" spans="1:34" ht="12">
      <c r="A148" s="29"/>
      <c r="C148" s="29"/>
      <c r="D148" s="29"/>
      <c r="E148" s="29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7"/>
    </row>
    <row r="149" spans="1:34" ht="12">
      <c r="A149" s="29"/>
      <c r="C149" s="29"/>
      <c r="D149" s="29"/>
      <c r="E149" s="29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7"/>
    </row>
    <row r="150" spans="1:34" ht="12">
      <c r="A150" s="29"/>
      <c r="C150" s="29"/>
      <c r="D150" s="29"/>
      <c r="E150" s="29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7"/>
    </row>
    <row r="151" spans="1:34" ht="12">
      <c r="A151" s="29"/>
      <c r="C151" s="29"/>
      <c r="D151" s="29"/>
      <c r="E151" s="29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7"/>
    </row>
    <row r="152" spans="1:34" ht="12">
      <c r="A152" s="29"/>
      <c r="C152" s="29"/>
      <c r="D152" s="29"/>
      <c r="E152" s="29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7"/>
    </row>
    <row r="153" spans="1:36" ht="12">
      <c r="A153" s="29"/>
      <c r="C153" s="29"/>
      <c r="D153" s="29"/>
      <c r="E153" s="29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7"/>
      <c r="AI153" s="29"/>
      <c r="AJ153" s="29"/>
    </row>
    <row r="154" spans="1:36" ht="12">
      <c r="A154" s="29"/>
      <c r="C154" s="29"/>
      <c r="D154" s="29"/>
      <c r="E154" s="29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7"/>
      <c r="AI154" s="29"/>
      <c r="AJ154" s="29"/>
    </row>
    <row r="155" spans="1:36" ht="12">
      <c r="A155" s="29"/>
      <c r="C155" s="29"/>
      <c r="D155" s="29"/>
      <c r="E155" s="29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7"/>
      <c r="AI155" s="29"/>
      <c r="AJ155" s="29"/>
    </row>
    <row r="156" spans="1:36" ht="12">
      <c r="A156" s="29"/>
      <c r="C156" s="29"/>
      <c r="D156" s="29"/>
      <c r="E156" s="29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7"/>
      <c r="AI156" s="29"/>
      <c r="AJ156" s="29"/>
    </row>
    <row r="157" spans="1:36" ht="12">
      <c r="A157" s="29"/>
      <c r="C157" s="29"/>
      <c r="D157" s="29"/>
      <c r="E157" s="29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7"/>
      <c r="AI157" s="29"/>
      <c r="AJ157" s="29"/>
    </row>
    <row r="158" spans="1:36" ht="12">
      <c r="A158" s="29"/>
      <c r="C158" s="29"/>
      <c r="D158" s="29"/>
      <c r="E158" s="29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7"/>
      <c r="AI158" s="29"/>
      <c r="AJ158" s="29"/>
    </row>
    <row r="159" spans="1:36" ht="12">
      <c r="A159" s="29"/>
      <c r="C159" s="29"/>
      <c r="D159" s="29"/>
      <c r="E159" s="29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7"/>
      <c r="AI159" s="29"/>
      <c r="AJ159" s="29"/>
    </row>
    <row r="160" spans="1:36" ht="12">
      <c r="A160" s="29"/>
      <c r="C160" s="29"/>
      <c r="D160" s="29"/>
      <c r="E160" s="29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7"/>
      <c r="AI160" s="29"/>
      <c r="AJ160" s="29"/>
    </row>
    <row r="161" spans="1:36" ht="12">
      <c r="A161" s="29"/>
      <c r="C161" s="29"/>
      <c r="D161" s="29"/>
      <c r="E161" s="29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7"/>
      <c r="AI161" s="29"/>
      <c r="AJ161" s="29"/>
    </row>
    <row r="162" spans="1:36" ht="12">
      <c r="A162" s="29"/>
      <c r="C162" s="29"/>
      <c r="D162" s="29"/>
      <c r="E162" s="29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7"/>
      <c r="AI162" s="29"/>
      <c r="AJ162" s="29"/>
    </row>
    <row r="163" spans="1:36" ht="12">
      <c r="A163" s="29"/>
      <c r="C163" s="29"/>
      <c r="D163" s="29"/>
      <c r="E163" s="29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7"/>
      <c r="AI163" s="29"/>
      <c r="AJ163" s="29"/>
    </row>
    <row r="164" spans="1:36" ht="12">
      <c r="A164" s="29"/>
      <c r="C164" s="29"/>
      <c r="D164" s="29"/>
      <c r="E164" s="29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7"/>
      <c r="AI164" s="29"/>
      <c r="AJ164" s="29"/>
    </row>
    <row r="165" spans="1:36" ht="12">
      <c r="A165" s="29"/>
      <c r="C165" s="29"/>
      <c r="D165" s="29"/>
      <c r="E165" s="29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7"/>
      <c r="AI165" s="29"/>
      <c r="AJ165" s="29"/>
    </row>
    <row r="166" spans="4:36" ht="12">
      <c r="D166" s="78"/>
      <c r="F166" s="79"/>
      <c r="H166" s="79"/>
      <c r="I166" s="79"/>
      <c r="K166" s="79"/>
      <c r="L166" s="79"/>
      <c r="N166" s="79"/>
      <c r="O166" s="79"/>
      <c r="Q166" s="79"/>
      <c r="R166" s="79"/>
      <c r="T166" s="79"/>
      <c r="U166" s="79"/>
      <c r="W166" s="79"/>
      <c r="X166" s="79"/>
      <c r="Z166" s="79"/>
      <c r="AA166" s="79"/>
      <c r="AC166" s="79"/>
      <c r="AD166" s="79"/>
      <c r="AF166" s="79"/>
      <c r="AG166" s="79"/>
      <c r="AH166" s="80"/>
      <c r="AI166" s="29"/>
      <c r="AJ166" s="29"/>
    </row>
    <row r="167" spans="4:36" ht="12">
      <c r="D167" s="78"/>
      <c r="F167" s="79"/>
      <c r="H167" s="79"/>
      <c r="I167" s="79"/>
      <c r="K167" s="79"/>
      <c r="L167" s="79"/>
      <c r="N167" s="79"/>
      <c r="O167" s="79"/>
      <c r="Q167" s="79"/>
      <c r="R167" s="79"/>
      <c r="T167" s="79"/>
      <c r="U167" s="79"/>
      <c r="W167" s="79"/>
      <c r="X167" s="79"/>
      <c r="Z167" s="79"/>
      <c r="AA167" s="79"/>
      <c r="AC167" s="79"/>
      <c r="AD167" s="79"/>
      <c r="AF167" s="79"/>
      <c r="AG167" s="79"/>
      <c r="AH167" s="80"/>
      <c r="AI167" s="29"/>
      <c r="AJ167" s="29"/>
    </row>
    <row r="168" spans="4:36" ht="12">
      <c r="D168" s="78"/>
      <c r="F168" s="79"/>
      <c r="H168" s="79"/>
      <c r="I168" s="79"/>
      <c r="K168" s="79"/>
      <c r="L168" s="79"/>
      <c r="N168" s="79"/>
      <c r="O168" s="79"/>
      <c r="Q168" s="79"/>
      <c r="R168" s="79"/>
      <c r="T168" s="79"/>
      <c r="U168" s="79"/>
      <c r="W168" s="79"/>
      <c r="X168" s="79"/>
      <c r="Z168" s="79"/>
      <c r="AA168" s="79"/>
      <c r="AC168" s="79"/>
      <c r="AD168" s="79"/>
      <c r="AF168" s="79"/>
      <c r="AG168" s="79"/>
      <c r="AH168" s="80"/>
      <c r="AI168" s="29"/>
      <c r="AJ168" s="29"/>
    </row>
    <row r="169" spans="1:36" ht="12">
      <c r="A169" s="29"/>
      <c r="C169" s="29"/>
      <c r="D169" s="78"/>
      <c r="F169" s="79"/>
      <c r="H169" s="79"/>
      <c r="I169" s="79"/>
      <c r="K169" s="79"/>
      <c r="L169" s="79"/>
      <c r="N169" s="79"/>
      <c r="O169" s="79"/>
      <c r="Q169" s="79"/>
      <c r="R169" s="79"/>
      <c r="T169" s="79"/>
      <c r="U169" s="79"/>
      <c r="W169" s="79"/>
      <c r="X169" s="79"/>
      <c r="Z169" s="79"/>
      <c r="AA169" s="79"/>
      <c r="AC169" s="79"/>
      <c r="AD169" s="79"/>
      <c r="AF169" s="79"/>
      <c r="AG169" s="79"/>
      <c r="AH169" s="80"/>
      <c r="AI169" s="29"/>
      <c r="AJ169" s="29"/>
    </row>
    <row r="170" spans="1:36" ht="12">
      <c r="A170" s="29"/>
      <c r="C170" s="29"/>
      <c r="D170" s="78"/>
      <c r="F170" s="79"/>
      <c r="H170" s="79"/>
      <c r="I170" s="79"/>
      <c r="K170" s="79"/>
      <c r="L170" s="79"/>
      <c r="N170" s="79"/>
      <c r="O170" s="79"/>
      <c r="Q170" s="79"/>
      <c r="R170" s="79"/>
      <c r="T170" s="79"/>
      <c r="U170" s="79"/>
      <c r="W170" s="79"/>
      <c r="X170" s="79"/>
      <c r="Z170" s="79"/>
      <c r="AA170" s="79"/>
      <c r="AC170" s="79"/>
      <c r="AD170" s="79"/>
      <c r="AF170" s="79"/>
      <c r="AG170" s="79"/>
      <c r="AH170" s="80"/>
      <c r="AI170" s="29"/>
      <c r="AJ170" s="29"/>
    </row>
    <row r="171" spans="1:36" ht="12">
      <c r="A171" s="29"/>
      <c r="C171" s="29"/>
      <c r="D171" s="78"/>
      <c r="F171" s="79"/>
      <c r="H171" s="79"/>
      <c r="I171" s="79"/>
      <c r="K171" s="79"/>
      <c r="L171" s="79"/>
      <c r="N171" s="79"/>
      <c r="O171" s="79"/>
      <c r="Q171" s="79"/>
      <c r="R171" s="79"/>
      <c r="T171" s="79"/>
      <c r="U171" s="79"/>
      <c r="W171" s="79"/>
      <c r="X171" s="79"/>
      <c r="Z171" s="79"/>
      <c r="AA171" s="79"/>
      <c r="AC171" s="79"/>
      <c r="AD171" s="79"/>
      <c r="AF171" s="79"/>
      <c r="AG171" s="79"/>
      <c r="AH171" s="80"/>
      <c r="AI171" s="29"/>
      <c r="AJ171" s="29"/>
    </row>
    <row r="172" spans="1:36" ht="12">
      <c r="A172" s="29"/>
      <c r="C172" s="29"/>
      <c r="D172" s="78"/>
      <c r="F172" s="79"/>
      <c r="H172" s="79"/>
      <c r="I172" s="79"/>
      <c r="K172" s="79"/>
      <c r="L172" s="79"/>
      <c r="N172" s="79"/>
      <c r="O172" s="79"/>
      <c r="Q172" s="79"/>
      <c r="R172" s="79"/>
      <c r="T172" s="79"/>
      <c r="U172" s="79"/>
      <c r="W172" s="79"/>
      <c r="X172" s="79"/>
      <c r="Z172" s="79"/>
      <c r="AA172" s="79"/>
      <c r="AC172" s="79"/>
      <c r="AD172" s="79"/>
      <c r="AF172" s="79"/>
      <c r="AG172" s="79"/>
      <c r="AH172" s="80"/>
      <c r="AI172" s="29"/>
      <c r="AJ172" s="29"/>
    </row>
    <row r="173" spans="1:36" ht="12">
      <c r="A173" s="29"/>
      <c r="C173" s="29"/>
      <c r="D173" s="78"/>
      <c r="F173" s="79"/>
      <c r="H173" s="79"/>
      <c r="I173" s="79"/>
      <c r="K173" s="79"/>
      <c r="L173" s="79"/>
      <c r="N173" s="79"/>
      <c r="O173" s="79"/>
      <c r="Q173" s="79"/>
      <c r="R173" s="79"/>
      <c r="T173" s="79"/>
      <c r="U173" s="79"/>
      <c r="W173" s="79"/>
      <c r="X173" s="79"/>
      <c r="Z173" s="79"/>
      <c r="AA173" s="79"/>
      <c r="AC173" s="79"/>
      <c r="AD173" s="79"/>
      <c r="AF173" s="79"/>
      <c r="AG173" s="79"/>
      <c r="AH173" s="80"/>
      <c r="AI173" s="29"/>
      <c r="AJ173" s="29"/>
    </row>
    <row r="174" spans="1:36" ht="12">
      <c r="A174" s="29"/>
      <c r="C174" s="29"/>
      <c r="D174" s="78"/>
      <c r="F174" s="79"/>
      <c r="H174" s="79"/>
      <c r="I174" s="79"/>
      <c r="K174" s="79"/>
      <c r="L174" s="79"/>
      <c r="N174" s="79"/>
      <c r="O174" s="79"/>
      <c r="Q174" s="79"/>
      <c r="R174" s="79"/>
      <c r="T174" s="79"/>
      <c r="U174" s="79"/>
      <c r="W174" s="79"/>
      <c r="X174" s="79"/>
      <c r="Z174" s="79"/>
      <c r="AA174" s="79"/>
      <c r="AC174" s="79"/>
      <c r="AD174" s="79"/>
      <c r="AF174" s="79"/>
      <c r="AG174" s="79"/>
      <c r="AH174" s="80"/>
      <c r="AI174" s="29"/>
      <c r="AJ174" s="29"/>
    </row>
    <row r="175" spans="1:36" ht="12">
      <c r="A175" s="29"/>
      <c r="C175" s="29"/>
      <c r="D175" s="78"/>
      <c r="F175" s="79"/>
      <c r="H175" s="79"/>
      <c r="I175" s="79"/>
      <c r="K175" s="79"/>
      <c r="L175" s="79"/>
      <c r="N175" s="79"/>
      <c r="O175" s="79"/>
      <c r="Q175" s="79"/>
      <c r="R175" s="79"/>
      <c r="T175" s="79"/>
      <c r="U175" s="79"/>
      <c r="W175" s="79"/>
      <c r="X175" s="79"/>
      <c r="Z175" s="79"/>
      <c r="AA175" s="79"/>
      <c r="AC175" s="79"/>
      <c r="AD175" s="79"/>
      <c r="AF175" s="79"/>
      <c r="AG175" s="79"/>
      <c r="AH175" s="80"/>
      <c r="AI175" s="29"/>
      <c r="AJ175" s="29"/>
    </row>
    <row r="176" spans="1:36" ht="12">
      <c r="A176" s="29"/>
      <c r="C176" s="29"/>
      <c r="D176" s="78"/>
      <c r="F176" s="79"/>
      <c r="H176" s="79"/>
      <c r="I176" s="79"/>
      <c r="K176" s="79"/>
      <c r="L176" s="79"/>
      <c r="N176" s="79"/>
      <c r="O176" s="79"/>
      <c r="Q176" s="79"/>
      <c r="R176" s="79"/>
      <c r="T176" s="79"/>
      <c r="U176" s="79"/>
      <c r="W176" s="79"/>
      <c r="X176" s="79"/>
      <c r="Z176" s="79"/>
      <c r="AA176" s="79"/>
      <c r="AC176" s="79"/>
      <c r="AD176" s="79"/>
      <c r="AF176" s="79"/>
      <c r="AG176" s="79"/>
      <c r="AH176" s="80"/>
      <c r="AI176" s="29"/>
      <c r="AJ176" s="29"/>
    </row>
    <row r="177" spans="1:36" ht="12">
      <c r="A177" s="29"/>
      <c r="C177" s="29"/>
      <c r="D177" s="78"/>
      <c r="F177" s="79"/>
      <c r="H177" s="79"/>
      <c r="I177" s="79"/>
      <c r="K177" s="79"/>
      <c r="L177" s="79"/>
      <c r="N177" s="79"/>
      <c r="O177" s="79"/>
      <c r="Q177" s="79"/>
      <c r="R177" s="79"/>
      <c r="T177" s="79"/>
      <c r="U177" s="79"/>
      <c r="W177" s="79"/>
      <c r="X177" s="79"/>
      <c r="Z177" s="79"/>
      <c r="AA177" s="79"/>
      <c r="AC177" s="79"/>
      <c r="AD177" s="79"/>
      <c r="AF177" s="79"/>
      <c r="AG177" s="79"/>
      <c r="AH177" s="80"/>
      <c r="AI177" s="29"/>
      <c r="AJ177" s="29"/>
    </row>
    <row r="178" spans="1:36" ht="12">
      <c r="A178" s="29"/>
      <c r="C178" s="29"/>
      <c r="D178" s="78"/>
      <c r="F178" s="79"/>
      <c r="H178" s="79"/>
      <c r="I178" s="79"/>
      <c r="K178" s="79"/>
      <c r="L178" s="79"/>
      <c r="N178" s="79"/>
      <c r="O178" s="79"/>
      <c r="Q178" s="79"/>
      <c r="R178" s="79"/>
      <c r="T178" s="79"/>
      <c r="U178" s="79"/>
      <c r="W178" s="79"/>
      <c r="X178" s="79"/>
      <c r="Z178" s="79"/>
      <c r="AA178" s="79"/>
      <c r="AC178" s="79"/>
      <c r="AD178" s="79"/>
      <c r="AF178" s="79"/>
      <c r="AG178" s="79"/>
      <c r="AH178" s="80"/>
      <c r="AI178" s="29"/>
      <c r="AJ178" s="29"/>
    </row>
    <row r="179" spans="1:36" ht="12">
      <c r="A179" s="29"/>
      <c r="C179" s="29"/>
      <c r="D179" s="78"/>
      <c r="F179" s="79"/>
      <c r="H179" s="79"/>
      <c r="I179" s="79"/>
      <c r="K179" s="79"/>
      <c r="L179" s="79"/>
      <c r="N179" s="79"/>
      <c r="O179" s="79"/>
      <c r="Q179" s="79"/>
      <c r="R179" s="79"/>
      <c r="T179" s="79"/>
      <c r="U179" s="79"/>
      <c r="W179" s="79"/>
      <c r="X179" s="79"/>
      <c r="Z179" s="79"/>
      <c r="AA179" s="79"/>
      <c r="AC179" s="79"/>
      <c r="AD179" s="79"/>
      <c r="AF179" s="79"/>
      <c r="AG179" s="79"/>
      <c r="AH179" s="80"/>
      <c r="AI179" s="29"/>
      <c r="AJ179" s="29"/>
    </row>
    <row r="180" spans="1:36" ht="12">
      <c r="A180" s="29"/>
      <c r="C180" s="29"/>
      <c r="D180" s="78"/>
      <c r="F180" s="79"/>
      <c r="H180" s="79"/>
      <c r="I180" s="79"/>
      <c r="K180" s="79"/>
      <c r="L180" s="79"/>
      <c r="N180" s="79"/>
      <c r="O180" s="79"/>
      <c r="Q180" s="79"/>
      <c r="R180" s="79"/>
      <c r="T180" s="79"/>
      <c r="U180" s="79"/>
      <c r="W180" s="79"/>
      <c r="X180" s="79"/>
      <c r="Z180" s="79"/>
      <c r="AA180" s="79"/>
      <c r="AC180" s="79"/>
      <c r="AD180" s="79"/>
      <c r="AF180" s="79"/>
      <c r="AG180" s="79"/>
      <c r="AH180" s="80"/>
      <c r="AI180" s="29"/>
      <c r="AJ180" s="29"/>
    </row>
    <row r="181" spans="1:36" ht="12">
      <c r="A181" s="29"/>
      <c r="C181" s="29"/>
      <c r="D181" s="78"/>
      <c r="F181" s="79"/>
      <c r="H181" s="79"/>
      <c r="I181" s="79"/>
      <c r="K181" s="79"/>
      <c r="L181" s="79"/>
      <c r="N181" s="79"/>
      <c r="O181" s="79"/>
      <c r="Q181" s="79"/>
      <c r="R181" s="79"/>
      <c r="T181" s="79"/>
      <c r="U181" s="79"/>
      <c r="W181" s="79"/>
      <c r="X181" s="79"/>
      <c r="Z181" s="79"/>
      <c r="AA181" s="79"/>
      <c r="AC181" s="79"/>
      <c r="AD181" s="79"/>
      <c r="AF181" s="79"/>
      <c r="AG181" s="79"/>
      <c r="AH181" s="80"/>
      <c r="AI181" s="29"/>
      <c r="AJ181" s="29"/>
    </row>
    <row r="182" spans="1:36" ht="12">
      <c r="A182" s="29"/>
      <c r="C182" s="29"/>
      <c r="D182" s="78"/>
      <c r="F182" s="79"/>
      <c r="H182" s="79"/>
      <c r="I182" s="79"/>
      <c r="K182" s="79"/>
      <c r="L182" s="79"/>
      <c r="N182" s="79"/>
      <c r="O182" s="79"/>
      <c r="Q182" s="79"/>
      <c r="R182" s="79"/>
      <c r="T182" s="79"/>
      <c r="U182" s="79"/>
      <c r="W182" s="79"/>
      <c r="X182" s="79"/>
      <c r="Z182" s="79"/>
      <c r="AA182" s="79"/>
      <c r="AC182" s="79"/>
      <c r="AD182" s="79"/>
      <c r="AF182" s="79"/>
      <c r="AG182" s="79"/>
      <c r="AH182" s="80"/>
      <c r="AI182" s="29"/>
      <c r="AJ182" s="29"/>
    </row>
    <row r="183" spans="1:36" ht="12">
      <c r="A183" s="29"/>
      <c r="C183" s="29"/>
      <c r="D183" s="78"/>
      <c r="F183" s="79"/>
      <c r="H183" s="79"/>
      <c r="I183" s="79"/>
      <c r="K183" s="79"/>
      <c r="L183" s="79"/>
      <c r="N183" s="79"/>
      <c r="O183" s="79"/>
      <c r="Q183" s="79"/>
      <c r="R183" s="79"/>
      <c r="T183" s="79"/>
      <c r="U183" s="79"/>
      <c r="W183" s="79"/>
      <c r="X183" s="79"/>
      <c r="Z183" s="79"/>
      <c r="AA183" s="79"/>
      <c r="AC183" s="79"/>
      <c r="AD183" s="79"/>
      <c r="AF183" s="79"/>
      <c r="AG183" s="79"/>
      <c r="AH183" s="80"/>
      <c r="AI183" s="29"/>
      <c r="AJ183" s="29"/>
    </row>
    <row r="184" spans="1:36" ht="12">
      <c r="A184" s="29"/>
      <c r="C184" s="29"/>
      <c r="D184" s="78"/>
      <c r="F184" s="79"/>
      <c r="H184" s="79"/>
      <c r="I184" s="79"/>
      <c r="K184" s="79"/>
      <c r="L184" s="79"/>
      <c r="N184" s="79"/>
      <c r="O184" s="79"/>
      <c r="Q184" s="79"/>
      <c r="R184" s="79"/>
      <c r="T184" s="79"/>
      <c r="U184" s="79"/>
      <c r="W184" s="79"/>
      <c r="X184" s="79"/>
      <c r="Z184" s="79"/>
      <c r="AA184" s="79"/>
      <c r="AC184" s="79"/>
      <c r="AD184" s="79"/>
      <c r="AF184" s="79"/>
      <c r="AG184" s="79"/>
      <c r="AH184" s="80"/>
      <c r="AI184" s="29"/>
      <c r="AJ184" s="29"/>
    </row>
    <row r="185" spans="1:36" ht="12">
      <c r="A185" s="29"/>
      <c r="C185" s="29"/>
      <c r="D185" s="78"/>
      <c r="F185" s="79"/>
      <c r="H185" s="79"/>
      <c r="I185" s="79"/>
      <c r="K185" s="79"/>
      <c r="L185" s="79"/>
      <c r="N185" s="79"/>
      <c r="O185" s="79"/>
      <c r="Q185" s="79"/>
      <c r="R185" s="79"/>
      <c r="T185" s="79"/>
      <c r="U185" s="79"/>
      <c r="W185" s="79"/>
      <c r="X185" s="79"/>
      <c r="Z185" s="79"/>
      <c r="AA185" s="79"/>
      <c r="AC185" s="79"/>
      <c r="AD185" s="79"/>
      <c r="AF185" s="79"/>
      <c r="AG185" s="79"/>
      <c r="AH185" s="80"/>
      <c r="AI185" s="29"/>
      <c r="AJ185" s="29"/>
    </row>
    <row r="186" spans="1:36" ht="12">
      <c r="A186" s="29"/>
      <c r="C186" s="29"/>
      <c r="D186" s="78"/>
      <c r="F186" s="79"/>
      <c r="H186" s="79"/>
      <c r="I186" s="79"/>
      <c r="K186" s="79"/>
      <c r="L186" s="79"/>
      <c r="N186" s="79"/>
      <c r="O186" s="79"/>
      <c r="Q186" s="79"/>
      <c r="R186" s="79"/>
      <c r="T186" s="79"/>
      <c r="U186" s="79"/>
      <c r="W186" s="79"/>
      <c r="X186" s="79"/>
      <c r="Z186" s="79"/>
      <c r="AA186" s="79"/>
      <c r="AC186" s="79"/>
      <c r="AD186" s="79"/>
      <c r="AF186" s="79"/>
      <c r="AG186" s="79"/>
      <c r="AH186" s="80"/>
      <c r="AI186" s="29"/>
      <c r="AJ186" s="29"/>
    </row>
    <row r="187" spans="1:36" ht="12">
      <c r="A187" s="29"/>
      <c r="C187" s="29"/>
      <c r="D187" s="78"/>
      <c r="F187" s="79"/>
      <c r="H187" s="79"/>
      <c r="I187" s="79"/>
      <c r="K187" s="79"/>
      <c r="L187" s="79"/>
      <c r="N187" s="79"/>
      <c r="O187" s="79"/>
      <c r="Q187" s="79"/>
      <c r="R187" s="79"/>
      <c r="T187" s="79"/>
      <c r="U187" s="79"/>
      <c r="W187" s="79"/>
      <c r="X187" s="79"/>
      <c r="Z187" s="79"/>
      <c r="AA187" s="79"/>
      <c r="AC187" s="79"/>
      <c r="AD187" s="79"/>
      <c r="AF187" s="79"/>
      <c r="AG187" s="79"/>
      <c r="AH187" s="80"/>
      <c r="AI187" s="29"/>
      <c r="AJ187" s="29"/>
    </row>
    <row r="188" spans="1:36" ht="12">
      <c r="A188" s="29"/>
      <c r="C188" s="29"/>
      <c r="D188" s="78"/>
      <c r="F188" s="79"/>
      <c r="H188" s="79"/>
      <c r="I188" s="79"/>
      <c r="K188" s="79"/>
      <c r="L188" s="79"/>
      <c r="N188" s="79"/>
      <c r="O188" s="79"/>
      <c r="Q188" s="79"/>
      <c r="R188" s="79"/>
      <c r="T188" s="79"/>
      <c r="U188" s="79"/>
      <c r="W188" s="79"/>
      <c r="X188" s="79"/>
      <c r="Z188" s="79"/>
      <c r="AA188" s="79"/>
      <c r="AC188" s="79"/>
      <c r="AD188" s="79"/>
      <c r="AF188" s="79"/>
      <c r="AG188" s="79"/>
      <c r="AH188" s="80"/>
      <c r="AI188" s="29"/>
      <c r="AJ188" s="29"/>
    </row>
    <row r="189" spans="1:36" ht="12">
      <c r="A189" s="29"/>
      <c r="C189" s="29"/>
      <c r="D189" s="78"/>
      <c r="F189" s="79"/>
      <c r="H189" s="79"/>
      <c r="I189" s="79"/>
      <c r="K189" s="79"/>
      <c r="L189" s="79"/>
      <c r="N189" s="79"/>
      <c r="O189" s="79"/>
      <c r="Q189" s="79"/>
      <c r="R189" s="79"/>
      <c r="T189" s="79"/>
      <c r="U189" s="79"/>
      <c r="W189" s="79"/>
      <c r="X189" s="79"/>
      <c r="Z189" s="79"/>
      <c r="AA189" s="79"/>
      <c r="AC189" s="79"/>
      <c r="AD189" s="79"/>
      <c r="AF189" s="79"/>
      <c r="AG189" s="79"/>
      <c r="AH189" s="80"/>
      <c r="AI189" s="29"/>
      <c r="AJ189" s="29"/>
    </row>
    <row r="190" spans="1:36" ht="12">
      <c r="A190" s="29"/>
      <c r="C190" s="29"/>
      <c r="D190" s="78"/>
      <c r="F190" s="79"/>
      <c r="H190" s="79"/>
      <c r="I190" s="79"/>
      <c r="K190" s="79"/>
      <c r="L190" s="79"/>
      <c r="N190" s="79"/>
      <c r="O190" s="79"/>
      <c r="Q190" s="79"/>
      <c r="R190" s="79"/>
      <c r="T190" s="79"/>
      <c r="U190" s="79"/>
      <c r="W190" s="79"/>
      <c r="X190" s="79"/>
      <c r="Z190" s="79"/>
      <c r="AA190" s="79"/>
      <c r="AC190" s="79"/>
      <c r="AD190" s="79"/>
      <c r="AF190" s="79"/>
      <c r="AG190" s="79"/>
      <c r="AH190" s="80"/>
      <c r="AI190" s="29"/>
      <c r="AJ190" s="29"/>
    </row>
    <row r="191" spans="1:36" ht="12">
      <c r="A191" s="29"/>
      <c r="C191" s="29"/>
      <c r="D191" s="78"/>
      <c r="F191" s="79"/>
      <c r="H191" s="79"/>
      <c r="I191" s="79"/>
      <c r="K191" s="79"/>
      <c r="L191" s="79"/>
      <c r="N191" s="79"/>
      <c r="O191" s="79"/>
      <c r="Q191" s="79"/>
      <c r="R191" s="79"/>
      <c r="T191" s="79"/>
      <c r="U191" s="79"/>
      <c r="W191" s="79"/>
      <c r="X191" s="79"/>
      <c r="Z191" s="79"/>
      <c r="AA191" s="79"/>
      <c r="AC191" s="79"/>
      <c r="AD191" s="79"/>
      <c r="AF191" s="79"/>
      <c r="AG191" s="79"/>
      <c r="AH191" s="80"/>
      <c r="AI191" s="29"/>
      <c r="AJ191" s="29"/>
    </row>
    <row r="192" spans="1:36" ht="12">
      <c r="A192" s="29"/>
      <c r="C192" s="29"/>
      <c r="D192" s="78"/>
      <c r="F192" s="79"/>
      <c r="H192" s="79"/>
      <c r="I192" s="79"/>
      <c r="K192" s="79"/>
      <c r="L192" s="79"/>
      <c r="N192" s="79"/>
      <c r="O192" s="79"/>
      <c r="Q192" s="79"/>
      <c r="R192" s="79"/>
      <c r="T192" s="79"/>
      <c r="U192" s="79"/>
      <c r="W192" s="79"/>
      <c r="X192" s="79"/>
      <c r="Z192" s="79"/>
      <c r="AA192" s="79"/>
      <c r="AC192" s="79"/>
      <c r="AD192" s="79"/>
      <c r="AF192" s="79"/>
      <c r="AG192" s="79"/>
      <c r="AH192" s="80"/>
      <c r="AI192" s="29"/>
      <c r="AJ192" s="29"/>
    </row>
    <row r="193" spans="1:36" ht="12">
      <c r="A193" s="29"/>
      <c r="C193" s="29"/>
      <c r="D193" s="78"/>
      <c r="F193" s="79"/>
      <c r="H193" s="79"/>
      <c r="I193" s="79"/>
      <c r="K193" s="79"/>
      <c r="L193" s="79"/>
      <c r="N193" s="79"/>
      <c r="O193" s="79"/>
      <c r="Q193" s="79"/>
      <c r="R193" s="79"/>
      <c r="T193" s="79"/>
      <c r="U193" s="79"/>
      <c r="W193" s="79"/>
      <c r="X193" s="79"/>
      <c r="Z193" s="79"/>
      <c r="AA193" s="79"/>
      <c r="AC193" s="79"/>
      <c r="AD193" s="79"/>
      <c r="AF193" s="79"/>
      <c r="AG193" s="79"/>
      <c r="AH193" s="80"/>
      <c r="AI193" s="29"/>
      <c r="AJ193" s="29"/>
    </row>
    <row r="194" spans="1:36" ht="12">
      <c r="A194" s="29"/>
      <c r="C194" s="29"/>
      <c r="D194" s="78"/>
      <c r="F194" s="79"/>
      <c r="H194" s="79"/>
      <c r="I194" s="79"/>
      <c r="K194" s="79"/>
      <c r="L194" s="79"/>
      <c r="N194" s="79"/>
      <c r="O194" s="79"/>
      <c r="Q194" s="79"/>
      <c r="R194" s="79"/>
      <c r="T194" s="79"/>
      <c r="U194" s="79"/>
      <c r="W194" s="79"/>
      <c r="X194" s="79"/>
      <c r="Z194" s="79"/>
      <c r="AA194" s="79"/>
      <c r="AC194" s="79"/>
      <c r="AD194" s="79"/>
      <c r="AF194" s="79"/>
      <c r="AG194" s="79"/>
      <c r="AH194" s="80"/>
      <c r="AI194" s="29"/>
      <c r="AJ194" s="29"/>
    </row>
    <row r="195" spans="1:36" ht="12">
      <c r="A195" s="29"/>
      <c r="C195" s="29"/>
      <c r="D195" s="78"/>
      <c r="F195" s="79"/>
      <c r="H195" s="79"/>
      <c r="I195" s="79"/>
      <c r="K195" s="79"/>
      <c r="L195" s="79"/>
      <c r="N195" s="79"/>
      <c r="O195" s="79"/>
      <c r="Q195" s="79"/>
      <c r="R195" s="79"/>
      <c r="T195" s="79"/>
      <c r="U195" s="79"/>
      <c r="W195" s="79"/>
      <c r="X195" s="79"/>
      <c r="Z195" s="79"/>
      <c r="AA195" s="79"/>
      <c r="AC195" s="79"/>
      <c r="AD195" s="79"/>
      <c r="AF195" s="79"/>
      <c r="AG195" s="79"/>
      <c r="AH195" s="80"/>
      <c r="AI195" s="29"/>
      <c r="AJ195" s="29"/>
    </row>
    <row r="196" spans="1:36" ht="12">
      <c r="A196" s="29"/>
      <c r="C196" s="29"/>
      <c r="D196" s="78"/>
      <c r="F196" s="79"/>
      <c r="H196" s="79"/>
      <c r="I196" s="79"/>
      <c r="K196" s="79"/>
      <c r="L196" s="79"/>
      <c r="N196" s="79"/>
      <c r="O196" s="79"/>
      <c r="Q196" s="79"/>
      <c r="R196" s="79"/>
      <c r="T196" s="79"/>
      <c r="U196" s="79"/>
      <c r="W196" s="79"/>
      <c r="X196" s="79"/>
      <c r="Z196" s="79"/>
      <c r="AA196" s="79"/>
      <c r="AC196" s="79"/>
      <c r="AD196" s="79"/>
      <c r="AF196" s="79"/>
      <c r="AG196" s="79"/>
      <c r="AH196" s="80"/>
      <c r="AI196" s="29"/>
      <c r="AJ196" s="29"/>
    </row>
    <row r="197" spans="1:36" ht="12">
      <c r="A197" s="29"/>
      <c r="C197" s="29"/>
      <c r="D197" s="78"/>
      <c r="F197" s="79"/>
      <c r="H197" s="79"/>
      <c r="I197" s="79"/>
      <c r="K197" s="79"/>
      <c r="L197" s="79"/>
      <c r="N197" s="79"/>
      <c r="O197" s="79"/>
      <c r="Q197" s="79"/>
      <c r="R197" s="79"/>
      <c r="T197" s="79"/>
      <c r="U197" s="79"/>
      <c r="W197" s="79"/>
      <c r="X197" s="79"/>
      <c r="Z197" s="79"/>
      <c r="AA197" s="79"/>
      <c r="AC197" s="79"/>
      <c r="AD197" s="79"/>
      <c r="AF197" s="79"/>
      <c r="AG197" s="79"/>
      <c r="AH197" s="80"/>
      <c r="AI197" s="29"/>
      <c r="AJ197" s="29"/>
    </row>
    <row r="198" spans="1:36" ht="12">
      <c r="A198" s="29"/>
      <c r="C198" s="29"/>
      <c r="D198" s="78"/>
      <c r="F198" s="79"/>
      <c r="H198" s="79"/>
      <c r="I198" s="79"/>
      <c r="K198" s="79"/>
      <c r="L198" s="79"/>
      <c r="N198" s="79"/>
      <c r="O198" s="79"/>
      <c r="Q198" s="79"/>
      <c r="R198" s="79"/>
      <c r="T198" s="79"/>
      <c r="U198" s="79"/>
      <c r="W198" s="79"/>
      <c r="X198" s="79"/>
      <c r="Z198" s="79"/>
      <c r="AA198" s="79"/>
      <c r="AC198" s="79"/>
      <c r="AD198" s="79"/>
      <c r="AF198" s="79"/>
      <c r="AG198" s="79"/>
      <c r="AH198" s="80"/>
      <c r="AI198" s="29"/>
      <c r="AJ198" s="29"/>
    </row>
    <row r="199" spans="1:36" ht="12">
      <c r="A199" s="29"/>
      <c r="C199" s="29"/>
      <c r="D199" s="78"/>
      <c r="F199" s="79"/>
      <c r="H199" s="79"/>
      <c r="I199" s="79"/>
      <c r="K199" s="79"/>
      <c r="L199" s="79"/>
      <c r="N199" s="79"/>
      <c r="O199" s="79"/>
      <c r="Q199" s="79"/>
      <c r="R199" s="79"/>
      <c r="T199" s="79"/>
      <c r="U199" s="79"/>
      <c r="W199" s="79"/>
      <c r="X199" s="79"/>
      <c r="Z199" s="79"/>
      <c r="AA199" s="79"/>
      <c r="AC199" s="79"/>
      <c r="AD199" s="79"/>
      <c r="AF199" s="79"/>
      <c r="AG199" s="79"/>
      <c r="AH199" s="80"/>
      <c r="AI199" s="29"/>
      <c r="AJ199" s="29"/>
    </row>
    <row r="200" spans="1:36" ht="12">
      <c r="A200" s="29"/>
      <c r="C200" s="29"/>
      <c r="D200" s="78"/>
      <c r="F200" s="79"/>
      <c r="H200" s="79"/>
      <c r="I200" s="79"/>
      <c r="K200" s="79"/>
      <c r="L200" s="79"/>
      <c r="N200" s="79"/>
      <c r="O200" s="79"/>
      <c r="Q200" s="79"/>
      <c r="R200" s="79"/>
      <c r="T200" s="79"/>
      <c r="U200" s="79"/>
      <c r="W200" s="79"/>
      <c r="X200" s="79"/>
      <c r="Z200" s="79"/>
      <c r="AA200" s="79"/>
      <c r="AC200" s="79"/>
      <c r="AD200" s="79"/>
      <c r="AF200" s="79"/>
      <c r="AG200" s="79"/>
      <c r="AH200" s="80"/>
      <c r="AI200" s="29"/>
      <c r="AJ200" s="29"/>
    </row>
    <row r="201" spans="1:36" ht="12">
      <c r="A201" s="29"/>
      <c r="C201" s="29"/>
      <c r="D201" s="78"/>
      <c r="F201" s="79"/>
      <c r="H201" s="79"/>
      <c r="I201" s="79"/>
      <c r="K201" s="79"/>
      <c r="L201" s="79"/>
      <c r="N201" s="79"/>
      <c r="O201" s="79"/>
      <c r="Q201" s="79"/>
      <c r="R201" s="79"/>
      <c r="T201" s="79"/>
      <c r="U201" s="79"/>
      <c r="W201" s="79"/>
      <c r="X201" s="79"/>
      <c r="Z201" s="79"/>
      <c r="AA201" s="79"/>
      <c r="AC201" s="79"/>
      <c r="AD201" s="79"/>
      <c r="AF201" s="79"/>
      <c r="AG201" s="79"/>
      <c r="AH201" s="80"/>
      <c r="AI201" s="29"/>
      <c r="AJ201" s="29"/>
    </row>
    <row r="202" spans="1:36" ht="12">
      <c r="A202" s="29"/>
      <c r="C202" s="29"/>
      <c r="D202" s="78"/>
      <c r="F202" s="79"/>
      <c r="H202" s="79"/>
      <c r="I202" s="79"/>
      <c r="K202" s="79"/>
      <c r="L202" s="79"/>
      <c r="N202" s="79"/>
      <c r="O202" s="79"/>
      <c r="Q202" s="79"/>
      <c r="R202" s="79"/>
      <c r="T202" s="79"/>
      <c r="U202" s="79"/>
      <c r="W202" s="79"/>
      <c r="X202" s="79"/>
      <c r="Z202" s="79"/>
      <c r="AA202" s="79"/>
      <c r="AC202" s="79"/>
      <c r="AD202" s="79"/>
      <c r="AF202" s="79"/>
      <c r="AG202" s="79"/>
      <c r="AH202" s="80"/>
      <c r="AI202" s="29"/>
      <c r="AJ202" s="29"/>
    </row>
    <row r="203" spans="1:36" ht="12">
      <c r="A203" s="29"/>
      <c r="C203" s="29"/>
      <c r="D203" s="78"/>
      <c r="F203" s="79"/>
      <c r="H203" s="79"/>
      <c r="I203" s="79"/>
      <c r="K203" s="79"/>
      <c r="L203" s="79"/>
      <c r="N203" s="79"/>
      <c r="O203" s="79"/>
      <c r="Q203" s="79"/>
      <c r="R203" s="79"/>
      <c r="T203" s="79"/>
      <c r="U203" s="79"/>
      <c r="W203" s="79"/>
      <c r="X203" s="79"/>
      <c r="Z203" s="79"/>
      <c r="AA203" s="79"/>
      <c r="AC203" s="79"/>
      <c r="AD203" s="79"/>
      <c r="AF203" s="79"/>
      <c r="AG203" s="79"/>
      <c r="AH203" s="80"/>
      <c r="AI203" s="29"/>
      <c r="AJ203" s="29"/>
    </row>
    <row r="204" spans="1:36" ht="12">
      <c r="A204" s="29"/>
      <c r="C204" s="29"/>
      <c r="D204" s="78"/>
      <c r="F204" s="79"/>
      <c r="H204" s="79"/>
      <c r="I204" s="79"/>
      <c r="K204" s="79"/>
      <c r="L204" s="79"/>
      <c r="N204" s="79"/>
      <c r="O204" s="79"/>
      <c r="Q204" s="79"/>
      <c r="R204" s="79"/>
      <c r="T204" s="79"/>
      <c r="U204" s="79"/>
      <c r="W204" s="79"/>
      <c r="X204" s="79"/>
      <c r="Z204" s="79"/>
      <c r="AA204" s="79"/>
      <c r="AC204" s="79"/>
      <c r="AD204" s="79"/>
      <c r="AF204" s="79"/>
      <c r="AG204" s="79"/>
      <c r="AH204" s="80"/>
      <c r="AI204" s="29"/>
      <c r="AJ204" s="29"/>
    </row>
    <row r="205" spans="1:36" ht="12">
      <c r="A205" s="29"/>
      <c r="C205" s="29"/>
      <c r="D205" s="78"/>
      <c r="F205" s="79"/>
      <c r="H205" s="79"/>
      <c r="I205" s="79"/>
      <c r="K205" s="79"/>
      <c r="L205" s="79"/>
      <c r="N205" s="79"/>
      <c r="O205" s="79"/>
      <c r="Q205" s="79"/>
      <c r="R205" s="79"/>
      <c r="T205" s="79"/>
      <c r="U205" s="79"/>
      <c r="W205" s="79"/>
      <c r="X205" s="79"/>
      <c r="Z205" s="79"/>
      <c r="AA205" s="79"/>
      <c r="AC205" s="79"/>
      <c r="AD205" s="79"/>
      <c r="AF205" s="79"/>
      <c r="AG205" s="79"/>
      <c r="AH205" s="80"/>
      <c r="AI205" s="29"/>
      <c r="AJ205" s="29"/>
    </row>
    <row r="206" spans="1:36" ht="12">
      <c r="A206" s="29"/>
      <c r="C206" s="29"/>
      <c r="D206" s="78"/>
      <c r="F206" s="79"/>
      <c r="H206" s="79"/>
      <c r="I206" s="79"/>
      <c r="K206" s="79"/>
      <c r="L206" s="79"/>
      <c r="N206" s="79"/>
      <c r="O206" s="79"/>
      <c r="Q206" s="79"/>
      <c r="R206" s="79"/>
      <c r="T206" s="79"/>
      <c r="U206" s="79"/>
      <c r="W206" s="79"/>
      <c r="X206" s="79"/>
      <c r="Z206" s="79"/>
      <c r="AA206" s="79"/>
      <c r="AC206" s="79"/>
      <c r="AD206" s="79"/>
      <c r="AF206" s="79"/>
      <c r="AG206" s="79"/>
      <c r="AH206" s="80"/>
      <c r="AI206" s="29"/>
      <c r="AJ206" s="29"/>
    </row>
    <row r="207" spans="1:36" ht="12">
      <c r="A207" s="29"/>
      <c r="C207" s="29"/>
      <c r="D207" s="78"/>
      <c r="F207" s="79"/>
      <c r="H207" s="79"/>
      <c r="I207" s="79"/>
      <c r="K207" s="79"/>
      <c r="L207" s="79"/>
      <c r="N207" s="79"/>
      <c r="O207" s="79"/>
      <c r="Q207" s="79"/>
      <c r="R207" s="79"/>
      <c r="T207" s="79"/>
      <c r="U207" s="79"/>
      <c r="W207" s="79"/>
      <c r="X207" s="79"/>
      <c r="Z207" s="79"/>
      <c r="AA207" s="79"/>
      <c r="AC207" s="79"/>
      <c r="AD207" s="79"/>
      <c r="AF207" s="79"/>
      <c r="AG207" s="79"/>
      <c r="AH207" s="80"/>
      <c r="AI207" s="29"/>
      <c r="AJ207" s="29"/>
    </row>
    <row r="208" spans="1:36" ht="12">
      <c r="A208" s="29"/>
      <c r="C208" s="29"/>
      <c r="D208" s="78"/>
      <c r="F208" s="79"/>
      <c r="H208" s="79"/>
      <c r="I208" s="79"/>
      <c r="K208" s="79"/>
      <c r="L208" s="79"/>
      <c r="N208" s="79"/>
      <c r="O208" s="79"/>
      <c r="Q208" s="79"/>
      <c r="R208" s="79"/>
      <c r="T208" s="79"/>
      <c r="U208" s="79"/>
      <c r="W208" s="79"/>
      <c r="X208" s="79"/>
      <c r="Z208" s="79"/>
      <c r="AA208" s="79"/>
      <c r="AC208" s="79"/>
      <c r="AD208" s="79"/>
      <c r="AF208" s="79"/>
      <c r="AG208" s="79"/>
      <c r="AH208" s="80"/>
      <c r="AI208" s="29"/>
      <c r="AJ208" s="29"/>
    </row>
    <row r="209" spans="1:36" ht="12">
      <c r="A209" s="29"/>
      <c r="C209" s="29"/>
      <c r="D209" s="78"/>
      <c r="F209" s="79"/>
      <c r="H209" s="79"/>
      <c r="I209" s="79"/>
      <c r="K209" s="79"/>
      <c r="L209" s="79"/>
      <c r="N209" s="79"/>
      <c r="O209" s="79"/>
      <c r="Q209" s="79"/>
      <c r="R209" s="79"/>
      <c r="T209" s="79"/>
      <c r="U209" s="79"/>
      <c r="W209" s="79"/>
      <c r="X209" s="79"/>
      <c r="Z209" s="79"/>
      <c r="AA209" s="79"/>
      <c r="AC209" s="79"/>
      <c r="AD209" s="79"/>
      <c r="AF209" s="79"/>
      <c r="AG209" s="79"/>
      <c r="AH209" s="80"/>
      <c r="AI209" s="29"/>
      <c r="AJ209" s="29"/>
    </row>
    <row r="210" spans="1:36" ht="12">
      <c r="A210" s="29"/>
      <c r="C210" s="29"/>
      <c r="D210" s="78"/>
      <c r="F210" s="79"/>
      <c r="H210" s="79"/>
      <c r="I210" s="79"/>
      <c r="K210" s="79"/>
      <c r="L210" s="79"/>
      <c r="N210" s="79"/>
      <c r="O210" s="79"/>
      <c r="Q210" s="79"/>
      <c r="R210" s="79"/>
      <c r="T210" s="79"/>
      <c r="U210" s="79"/>
      <c r="W210" s="79"/>
      <c r="X210" s="79"/>
      <c r="Z210" s="79"/>
      <c r="AA210" s="79"/>
      <c r="AC210" s="79"/>
      <c r="AD210" s="79"/>
      <c r="AF210" s="79"/>
      <c r="AG210" s="79"/>
      <c r="AH210" s="80"/>
      <c r="AI210" s="29"/>
      <c r="AJ210" s="29"/>
    </row>
    <row r="211" spans="1:36" ht="12">
      <c r="A211" s="29"/>
      <c r="C211" s="29"/>
      <c r="D211" s="78"/>
      <c r="F211" s="79"/>
      <c r="H211" s="79"/>
      <c r="I211" s="79"/>
      <c r="K211" s="79"/>
      <c r="L211" s="79"/>
      <c r="N211" s="79"/>
      <c r="O211" s="79"/>
      <c r="Q211" s="79"/>
      <c r="R211" s="79"/>
      <c r="T211" s="79"/>
      <c r="U211" s="79"/>
      <c r="W211" s="79"/>
      <c r="X211" s="79"/>
      <c r="Z211" s="79"/>
      <c r="AA211" s="79"/>
      <c r="AC211" s="79"/>
      <c r="AD211" s="79"/>
      <c r="AF211" s="79"/>
      <c r="AG211" s="79"/>
      <c r="AH211" s="80"/>
      <c r="AI211" s="29"/>
      <c r="AJ211" s="29"/>
    </row>
    <row r="212" spans="1:36" ht="12">
      <c r="A212" s="29"/>
      <c r="C212" s="29"/>
      <c r="D212" s="78"/>
      <c r="F212" s="79"/>
      <c r="H212" s="79"/>
      <c r="I212" s="79"/>
      <c r="K212" s="79"/>
      <c r="L212" s="79"/>
      <c r="N212" s="79"/>
      <c r="O212" s="79"/>
      <c r="Q212" s="79"/>
      <c r="R212" s="79"/>
      <c r="T212" s="79"/>
      <c r="U212" s="79"/>
      <c r="W212" s="79"/>
      <c r="X212" s="79"/>
      <c r="Z212" s="79"/>
      <c r="AA212" s="79"/>
      <c r="AC212" s="79"/>
      <c r="AD212" s="79"/>
      <c r="AF212" s="79"/>
      <c r="AG212" s="79"/>
      <c r="AH212" s="80"/>
      <c r="AI212" s="29"/>
      <c r="AJ212" s="29"/>
    </row>
    <row r="213" spans="1:36" ht="12">
      <c r="A213" s="29"/>
      <c r="C213" s="29"/>
      <c r="D213" s="78"/>
      <c r="F213" s="79"/>
      <c r="H213" s="79"/>
      <c r="I213" s="79"/>
      <c r="K213" s="79"/>
      <c r="L213" s="79"/>
      <c r="N213" s="79"/>
      <c r="O213" s="79"/>
      <c r="Q213" s="79"/>
      <c r="R213" s="79"/>
      <c r="T213" s="79"/>
      <c r="U213" s="79"/>
      <c r="W213" s="79"/>
      <c r="X213" s="79"/>
      <c r="Z213" s="79"/>
      <c r="AA213" s="79"/>
      <c r="AC213" s="79"/>
      <c r="AD213" s="79"/>
      <c r="AF213" s="79"/>
      <c r="AG213" s="79"/>
      <c r="AH213" s="80"/>
      <c r="AI213" s="29"/>
      <c r="AJ213" s="29"/>
    </row>
    <row r="214" spans="1:36" ht="12">
      <c r="A214" s="29"/>
      <c r="C214" s="29"/>
      <c r="D214" s="78"/>
      <c r="F214" s="79"/>
      <c r="H214" s="79"/>
      <c r="I214" s="79"/>
      <c r="K214" s="79"/>
      <c r="L214" s="79"/>
      <c r="N214" s="79"/>
      <c r="O214" s="79"/>
      <c r="Q214" s="79"/>
      <c r="R214" s="79"/>
      <c r="T214" s="79"/>
      <c r="U214" s="79"/>
      <c r="W214" s="79"/>
      <c r="X214" s="79"/>
      <c r="Z214" s="79"/>
      <c r="AA214" s="79"/>
      <c r="AC214" s="79"/>
      <c r="AD214" s="79"/>
      <c r="AF214" s="79"/>
      <c r="AG214" s="79"/>
      <c r="AH214" s="80"/>
      <c r="AI214" s="29"/>
      <c r="AJ214" s="29"/>
    </row>
    <row r="215" spans="1:36" ht="12">
      <c r="A215" s="29"/>
      <c r="C215" s="29"/>
      <c r="D215" s="78"/>
      <c r="F215" s="79"/>
      <c r="H215" s="79"/>
      <c r="I215" s="79"/>
      <c r="K215" s="79"/>
      <c r="L215" s="79"/>
      <c r="N215" s="79"/>
      <c r="O215" s="79"/>
      <c r="Q215" s="79"/>
      <c r="R215" s="79"/>
      <c r="T215" s="79"/>
      <c r="U215" s="79"/>
      <c r="W215" s="79"/>
      <c r="X215" s="79"/>
      <c r="Z215" s="79"/>
      <c r="AA215" s="79"/>
      <c r="AC215" s="79"/>
      <c r="AD215" s="79"/>
      <c r="AF215" s="79"/>
      <c r="AG215" s="79"/>
      <c r="AH215" s="80"/>
      <c r="AI215" s="29"/>
      <c r="AJ215" s="29"/>
    </row>
    <row r="216" spans="1:36" ht="12">
      <c r="A216" s="29"/>
      <c r="C216" s="29"/>
      <c r="D216" s="78"/>
      <c r="F216" s="79"/>
      <c r="H216" s="79"/>
      <c r="I216" s="79"/>
      <c r="K216" s="79"/>
      <c r="L216" s="79"/>
      <c r="N216" s="79"/>
      <c r="O216" s="79"/>
      <c r="Q216" s="79"/>
      <c r="R216" s="79"/>
      <c r="T216" s="79"/>
      <c r="U216" s="79"/>
      <c r="W216" s="79"/>
      <c r="X216" s="79"/>
      <c r="Z216" s="79"/>
      <c r="AA216" s="79"/>
      <c r="AC216" s="79"/>
      <c r="AD216" s="79"/>
      <c r="AF216" s="79"/>
      <c r="AG216" s="79"/>
      <c r="AH216" s="80"/>
      <c r="AI216" s="29"/>
      <c r="AJ216" s="29"/>
    </row>
    <row r="217" spans="1:36" ht="12">
      <c r="A217" s="29"/>
      <c r="C217" s="29"/>
      <c r="D217" s="78"/>
      <c r="F217" s="79"/>
      <c r="H217" s="79"/>
      <c r="I217" s="79"/>
      <c r="K217" s="79"/>
      <c r="L217" s="79"/>
      <c r="N217" s="79"/>
      <c r="O217" s="79"/>
      <c r="Q217" s="79"/>
      <c r="R217" s="79"/>
      <c r="T217" s="79"/>
      <c r="U217" s="79"/>
      <c r="W217" s="79"/>
      <c r="X217" s="79"/>
      <c r="Z217" s="79"/>
      <c r="AA217" s="79"/>
      <c r="AC217" s="79"/>
      <c r="AD217" s="79"/>
      <c r="AF217" s="79"/>
      <c r="AG217" s="79"/>
      <c r="AH217" s="80"/>
      <c r="AI217" s="29"/>
      <c r="AJ217" s="29"/>
    </row>
    <row r="218" spans="1:36" ht="12">
      <c r="A218" s="29"/>
      <c r="C218" s="29"/>
      <c r="D218" s="78"/>
      <c r="F218" s="79"/>
      <c r="H218" s="79"/>
      <c r="I218" s="79"/>
      <c r="K218" s="79"/>
      <c r="L218" s="79"/>
      <c r="N218" s="79"/>
      <c r="O218" s="79"/>
      <c r="Q218" s="79"/>
      <c r="R218" s="79"/>
      <c r="T218" s="79"/>
      <c r="U218" s="79"/>
      <c r="W218" s="79"/>
      <c r="X218" s="79"/>
      <c r="Z218" s="79"/>
      <c r="AA218" s="79"/>
      <c r="AC218" s="79"/>
      <c r="AD218" s="79"/>
      <c r="AF218" s="79"/>
      <c r="AG218" s="79"/>
      <c r="AH218" s="80"/>
      <c r="AI218" s="29"/>
      <c r="AJ218" s="29"/>
    </row>
    <row r="219" spans="1:36" ht="12">
      <c r="A219" s="29"/>
      <c r="C219" s="29"/>
      <c r="D219" s="78"/>
      <c r="F219" s="79"/>
      <c r="H219" s="79"/>
      <c r="I219" s="79"/>
      <c r="K219" s="79"/>
      <c r="L219" s="79"/>
      <c r="N219" s="79"/>
      <c r="O219" s="79"/>
      <c r="Q219" s="79"/>
      <c r="R219" s="79"/>
      <c r="T219" s="79"/>
      <c r="U219" s="79"/>
      <c r="W219" s="79"/>
      <c r="X219" s="79"/>
      <c r="Z219" s="79"/>
      <c r="AA219" s="79"/>
      <c r="AC219" s="79"/>
      <c r="AD219" s="79"/>
      <c r="AF219" s="79"/>
      <c r="AG219" s="79"/>
      <c r="AH219" s="80"/>
      <c r="AI219" s="29"/>
      <c r="AJ219" s="29"/>
    </row>
    <row r="220" spans="1:36" ht="12">
      <c r="A220" s="29"/>
      <c r="C220" s="29"/>
      <c r="D220" s="78"/>
      <c r="F220" s="79"/>
      <c r="H220" s="79"/>
      <c r="I220" s="79"/>
      <c r="K220" s="79"/>
      <c r="L220" s="79"/>
      <c r="N220" s="79"/>
      <c r="O220" s="79"/>
      <c r="Q220" s="79"/>
      <c r="R220" s="79"/>
      <c r="T220" s="79"/>
      <c r="U220" s="79"/>
      <c r="W220" s="79"/>
      <c r="X220" s="79"/>
      <c r="Z220" s="79"/>
      <c r="AA220" s="79"/>
      <c r="AC220" s="79"/>
      <c r="AD220" s="79"/>
      <c r="AF220" s="79"/>
      <c r="AG220" s="79"/>
      <c r="AH220" s="80"/>
      <c r="AI220" s="29"/>
      <c r="AJ220" s="29"/>
    </row>
    <row r="221" spans="1:36" ht="12">
      <c r="A221" s="29"/>
      <c r="C221" s="29"/>
      <c r="D221" s="78"/>
      <c r="F221" s="79"/>
      <c r="H221" s="79"/>
      <c r="I221" s="79"/>
      <c r="K221" s="79"/>
      <c r="L221" s="79"/>
      <c r="N221" s="79"/>
      <c r="O221" s="79"/>
      <c r="Q221" s="79"/>
      <c r="R221" s="79"/>
      <c r="T221" s="79"/>
      <c r="U221" s="79"/>
      <c r="W221" s="79"/>
      <c r="X221" s="79"/>
      <c r="Z221" s="79"/>
      <c r="AA221" s="79"/>
      <c r="AC221" s="79"/>
      <c r="AD221" s="79"/>
      <c r="AF221" s="79"/>
      <c r="AG221" s="79"/>
      <c r="AH221" s="80"/>
      <c r="AI221" s="29"/>
      <c r="AJ221" s="29"/>
    </row>
    <row r="222" spans="1:36" ht="12">
      <c r="A222" s="29"/>
      <c r="C222" s="29"/>
      <c r="D222" s="78"/>
      <c r="F222" s="79"/>
      <c r="H222" s="79"/>
      <c r="I222" s="79"/>
      <c r="K222" s="79"/>
      <c r="L222" s="79"/>
      <c r="N222" s="79"/>
      <c r="O222" s="79"/>
      <c r="Q222" s="79"/>
      <c r="R222" s="79"/>
      <c r="T222" s="79"/>
      <c r="U222" s="79"/>
      <c r="W222" s="79"/>
      <c r="X222" s="79"/>
      <c r="Z222" s="79"/>
      <c r="AA222" s="79"/>
      <c r="AC222" s="79"/>
      <c r="AD222" s="79"/>
      <c r="AF222" s="79"/>
      <c r="AG222" s="79"/>
      <c r="AH222" s="80"/>
      <c r="AI222" s="29"/>
      <c r="AJ222" s="29"/>
    </row>
    <row r="223" spans="1:36" ht="12">
      <c r="A223" s="29"/>
      <c r="C223" s="29"/>
      <c r="D223" s="78"/>
      <c r="F223" s="79"/>
      <c r="H223" s="79"/>
      <c r="I223" s="79"/>
      <c r="K223" s="79"/>
      <c r="L223" s="79"/>
      <c r="N223" s="79"/>
      <c r="O223" s="79"/>
      <c r="Q223" s="79"/>
      <c r="R223" s="79"/>
      <c r="T223" s="79"/>
      <c r="U223" s="79"/>
      <c r="W223" s="79"/>
      <c r="X223" s="79"/>
      <c r="Z223" s="79"/>
      <c r="AA223" s="79"/>
      <c r="AC223" s="79"/>
      <c r="AD223" s="79"/>
      <c r="AF223" s="79"/>
      <c r="AG223" s="79"/>
      <c r="AH223" s="80"/>
      <c r="AI223" s="29"/>
      <c r="AJ223" s="29"/>
    </row>
    <row r="224" spans="1:36" ht="12">
      <c r="A224" s="29"/>
      <c r="C224" s="29"/>
      <c r="D224" s="78"/>
      <c r="F224" s="79"/>
      <c r="H224" s="79"/>
      <c r="I224" s="79"/>
      <c r="K224" s="79"/>
      <c r="L224" s="79"/>
      <c r="N224" s="79"/>
      <c r="O224" s="79"/>
      <c r="Q224" s="79"/>
      <c r="R224" s="79"/>
      <c r="T224" s="79"/>
      <c r="U224" s="79"/>
      <c r="W224" s="79"/>
      <c r="X224" s="79"/>
      <c r="Z224" s="79"/>
      <c r="AA224" s="79"/>
      <c r="AC224" s="79"/>
      <c r="AD224" s="79"/>
      <c r="AF224" s="79"/>
      <c r="AG224" s="79"/>
      <c r="AH224" s="80"/>
      <c r="AI224" s="29"/>
      <c r="AJ224" s="29"/>
    </row>
    <row r="225" spans="1:36" ht="12">
      <c r="A225" s="29"/>
      <c r="C225" s="29"/>
      <c r="D225" s="78"/>
      <c r="F225" s="79"/>
      <c r="H225" s="79"/>
      <c r="I225" s="79"/>
      <c r="K225" s="79"/>
      <c r="L225" s="79"/>
      <c r="N225" s="79"/>
      <c r="O225" s="79"/>
      <c r="Q225" s="79"/>
      <c r="R225" s="79"/>
      <c r="T225" s="79"/>
      <c r="U225" s="79"/>
      <c r="W225" s="79"/>
      <c r="X225" s="79"/>
      <c r="Z225" s="79"/>
      <c r="AA225" s="79"/>
      <c r="AC225" s="79"/>
      <c r="AD225" s="79"/>
      <c r="AF225" s="79"/>
      <c r="AG225" s="79"/>
      <c r="AH225" s="80"/>
      <c r="AI225" s="29"/>
      <c r="AJ225" s="29"/>
    </row>
    <row r="226" spans="1:36" ht="12">
      <c r="A226" s="29"/>
      <c r="C226" s="29"/>
      <c r="D226" s="78"/>
      <c r="F226" s="79"/>
      <c r="H226" s="79"/>
      <c r="I226" s="79"/>
      <c r="K226" s="79"/>
      <c r="L226" s="79"/>
      <c r="N226" s="79"/>
      <c r="O226" s="79"/>
      <c r="Q226" s="79"/>
      <c r="R226" s="79"/>
      <c r="T226" s="79"/>
      <c r="U226" s="79"/>
      <c r="W226" s="79"/>
      <c r="X226" s="79"/>
      <c r="Z226" s="79"/>
      <c r="AA226" s="79"/>
      <c r="AC226" s="79"/>
      <c r="AD226" s="79"/>
      <c r="AF226" s="79"/>
      <c r="AG226" s="79"/>
      <c r="AH226" s="80"/>
      <c r="AI226" s="29"/>
      <c r="AJ226" s="29"/>
    </row>
    <row r="227" spans="1:36" ht="12">
      <c r="A227" s="29"/>
      <c r="C227" s="29"/>
      <c r="D227" s="78"/>
      <c r="F227" s="79"/>
      <c r="H227" s="79"/>
      <c r="I227" s="79"/>
      <c r="K227" s="79"/>
      <c r="L227" s="79"/>
      <c r="N227" s="79"/>
      <c r="O227" s="79"/>
      <c r="Q227" s="79"/>
      <c r="R227" s="79"/>
      <c r="T227" s="79"/>
      <c r="U227" s="79"/>
      <c r="W227" s="79"/>
      <c r="X227" s="79"/>
      <c r="Z227" s="79"/>
      <c r="AA227" s="79"/>
      <c r="AC227" s="79"/>
      <c r="AD227" s="79"/>
      <c r="AF227" s="79"/>
      <c r="AG227" s="79"/>
      <c r="AH227" s="80"/>
      <c r="AI227" s="29"/>
      <c r="AJ227" s="29"/>
    </row>
    <row r="228" spans="1:36" ht="12">
      <c r="A228" s="29"/>
      <c r="C228" s="29"/>
      <c r="D228" s="78"/>
      <c r="F228" s="79"/>
      <c r="H228" s="79"/>
      <c r="I228" s="79"/>
      <c r="K228" s="79"/>
      <c r="L228" s="79"/>
      <c r="N228" s="79"/>
      <c r="O228" s="79"/>
      <c r="Q228" s="79"/>
      <c r="R228" s="79"/>
      <c r="T228" s="79"/>
      <c r="U228" s="79"/>
      <c r="W228" s="79"/>
      <c r="X228" s="79"/>
      <c r="Z228" s="79"/>
      <c r="AA228" s="79"/>
      <c r="AC228" s="79"/>
      <c r="AD228" s="79"/>
      <c r="AF228" s="79"/>
      <c r="AG228" s="79"/>
      <c r="AH228" s="80"/>
      <c r="AI228" s="29"/>
      <c r="AJ228" s="29"/>
    </row>
    <row r="229" spans="1:36" ht="12">
      <c r="A229" s="29"/>
      <c r="C229" s="29"/>
      <c r="D229" s="78"/>
      <c r="F229" s="79"/>
      <c r="H229" s="79"/>
      <c r="I229" s="79"/>
      <c r="K229" s="79"/>
      <c r="L229" s="79"/>
      <c r="N229" s="79"/>
      <c r="O229" s="79"/>
      <c r="Q229" s="79"/>
      <c r="R229" s="79"/>
      <c r="T229" s="79"/>
      <c r="U229" s="79"/>
      <c r="W229" s="79"/>
      <c r="X229" s="79"/>
      <c r="Z229" s="79"/>
      <c r="AA229" s="79"/>
      <c r="AC229" s="79"/>
      <c r="AD229" s="79"/>
      <c r="AF229" s="79"/>
      <c r="AG229" s="79"/>
      <c r="AH229" s="80"/>
      <c r="AI229" s="29"/>
      <c r="AJ229" s="29"/>
    </row>
    <row r="230" spans="1:36" ht="12">
      <c r="A230" s="29"/>
      <c r="C230" s="29"/>
      <c r="D230" s="78"/>
      <c r="F230" s="79"/>
      <c r="H230" s="79"/>
      <c r="I230" s="79"/>
      <c r="K230" s="79"/>
      <c r="L230" s="79"/>
      <c r="N230" s="79"/>
      <c r="O230" s="79"/>
      <c r="Q230" s="79"/>
      <c r="R230" s="79"/>
      <c r="T230" s="79"/>
      <c r="U230" s="79"/>
      <c r="W230" s="79"/>
      <c r="X230" s="79"/>
      <c r="Z230" s="79"/>
      <c r="AA230" s="79"/>
      <c r="AC230" s="79"/>
      <c r="AD230" s="79"/>
      <c r="AF230" s="79"/>
      <c r="AG230" s="79"/>
      <c r="AH230" s="80"/>
      <c r="AI230" s="29"/>
      <c r="AJ230" s="29"/>
    </row>
    <row r="231" spans="1:36" ht="12">
      <c r="A231" s="29"/>
      <c r="C231" s="29"/>
      <c r="D231" s="78"/>
      <c r="F231" s="79"/>
      <c r="H231" s="79"/>
      <c r="I231" s="79"/>
      <c r="K231" s="79"/>
      <c r="L231" s="79"/>
      <c r="N231" s="79"/>
      <c r="O231" s="79"/>
      <c r="Q231" s="79"/>
      <c r="R231" s="79"/>
      <c r="T231" s="79"/>
      <c r="U231" s="79"/>
      <c r="W231" s="79"/>
      <c r="X231" s="79"/>
      <c r="Z231" s="79"/>
      <c r="AA231" s="79"/>
      <c r="AC231" s="79"/>
      <c r="AD231" s="79"/>
      <c r="AF231" s="79"/>
      <c r="AG231" s="79"/>
      <c r="AH231" s="80"/>
      <c r="AI231" s="29"/>
      <c r="AJ231" s="29"/>
    </row>
    <row r="232" spans="1:36" ht="12">
      <c r="A232" s="29"/>
      <c r="C232" s="29"/>
      <c r="D232" s="78"/>
      <c r="F232" s="79"/>
      <c r="H232" s="79"/>
      <c r="I232" s="79"/>
      <c r="K232" s="79"/>
      <c r="L232" s="79"/>
      <c r="N232" s="79"/>
      <c r="O232" s="79"/>
      <c r="Q232" s="79"/>
      <c r="R232" s="79"/>
      <c r="T232" s="79"/>
      <c r="U232" s="79"/>
      <c r="W232" s="79"/>
      <c r="X232" s="79"/>
      <c r="Z232" s="79"/>
      <c r="AA232" s="79"/>
      <c r="AC232" s="79"/>
      <c r="AD232" s="79"/>
      <c r="AF232" s="79"/>
      <c r="AG232" s="79"/>
      <c r="AH232" s="80"/>
      <c r="AI232" s="29"/>
      <c r="AJ232" s="29"/>
    </row>
    <row r="233" spans="1:36" ht="12">
      <c r="A233" s="29"/>
      <c r="C233" s="29"/>
      <c r="D233" s="78"/>
      <c r="F233" s="79"/>
      <c r="H233" s="79"/>
      <c r="I233" s="79"/>
      <c r="K233" s="79"/>
      <c r="L233" s="79"/>
      <c r="N233" s="79"/>
      <c r="O233" s="79"/>
      <c r="Q233" s="79"/>
      <c r="R233" s="79"/>
      <c r="T233" s="79"/>
      <c r="U233" s="79"/>
      <c r="W233" s="79"/>
      <c r="X233" s="79"/>
      <c r="Z233" s="79"/>
      <c r="AA233" s="79"/>
      <c r="AC233" s="79"/>
      <c r="AD233" s="79"/>
      <c r="AF233" s="79"/>
      <c r="AG233" s="79"/>
      <c r="AH233" s="80"/>
      <c r="AI233" s="29"/>
      <c r="AJ233" s="29"/>
    </row>
    <row r="234" spans="1:36" ht="12">
      <c r="A234" s="29"/>
      <c r="C234" s="29"/>
      <c r="D234" s="78"/>
      <c r="F234" s="79"/>
      <c r="H234" s="79"/>
      <c r="I234" s="79"/>
      <c r="K234" s="79"/>
      <c r="L234" s="79"/>
      <c r="N234" s="79"/>
      <c r="O234" s="79"/>
      <c r="Q234" s="79"/>
      <c r="R234" s="79"/>
      <c r="T234" s="79"/>
      <c r="U234" s="79"/>
      <c r="W234" s="79"/>
      <c r="X234" s="79"/>
      <c r="Z234" s="79"/>
      <c r="AA234" s="79"/>
      <c r="AC234" s="79"/>
      <c r="AD234" s="79"/>
      <c r="AF234" s="79"/>
      <c r="AG234" s="79"/>
      <c r="AH234" s="80"/>
      <c r="AI234" s="29"/>
      <c r="AJ234" s="29"/>
    </row>
    <row r="235" spans="1:36" ht="12">
      <c r="A235" s="29"/>
      <c r="C235" s="29"/>
      <c r="D235" s="78"/>
      <c r="F235" s="79"/>
      <c r="H235" s="79"/>
      <c r="I235" s="79"/>
      <c r="K235" s="79"/>
      <c r="L235" s="79"/>
      <c r="N235" s="79"/>
      <c r="O235" s="79"/>
      <c r="Q235" s="79"/>
      <c r="R235" s="79"/>
      <c r="T235" s="79"/>
      <c r="U235" s="79"/>
      <c r="W235" s="79"/>
      <c r="X235" s="79"/>
      <c r="Z235" s="79"/>
      <c r="AA235" s="79"/>
      <c r="AC235" s="79"/>
      <c r="AD235" s="79"/>
      <c r="AF235" s="79"/>
      <c r="AG235" s="79"/>
      <c r="AH235" s="80"/>
      <c r="AI235" s="29"/>
      <c r="AJ235" s="29"/>
    </row>
    <row r="236" spans="1:36" ht="12">
      <c r="A236" s="29"/>
      <c r="C236" s="29"/>
      <c r="D236" s="78"/>
      <c r="F236" s="79"/>
      <c r="H236" s="79"/>
      <c r="I236" s="79"/>
      <c r="K236" s="79"/>
      <c r="L236" s="79"/>
      <c r="N236" s="79"/>
      <c r="O236" s="79"/>
      <c r="Q236" s="79"/>
      <c r="R236" s="79"/>
      <c r="T236" s="79"/>
      <c r="U236" s="79"/>
      <c r="W236" s="79"/>
      <c r="X236" s="79"/>
      <c r="Z236" s="79"/>
      <c r="AA236" s="79"/>
      <c r="AC236" s="79"/>
      <c r="AD236" s="79"/>
      <c r="AF236" s="79"/>
      <c r="AG236" s="79"/>
      <c r="AH236" s="80"/>
      <c r="AI236" s="29"/>
      <c r="AJ236" s="29"/>
    </row>
    <row r="237" spans="1:36" ht="12">
      <c r="A237" s="29"/>
      <c r="C237" s="29"/>
      <c r="D237" s="78"/>
      <c r="F237" s="79"/>
      <c r="H237" s="79"/>
      <c r="I237" s="79"/>
      <c r="K237" s="79"/>
      <c r="L237" s="79"/>
      <c r="N237" s="79"/>
      <c r="O237" s="79"/>
      <c r="Q237" s="79"/>
      <c r="R237" s="79"/>
      <c r="T237" s="79"/>
      <c r="U237" s="79"/>
      <c r="W237" s="79"/>
      <c r="X237" s="79"/>
      <c r="Z237" s="79"/>
      <c r="AA237" s="79"/>
      <c r="AC237" s="79"/>
      <c r="AD237" s="79"/>
      <c r="AF237" s="79"/>
      <c r="AG237" s="79"/>
      <c r="AH237" s="80"/>
      <c r="AI237" s="29"/>
      <c r="AJ237" s="29"/>
    </row>
    <row r="238" spans="1:36" ht="12">
      <c r="A238" s="29"/>
      <c r="C238" s="29"/>
      <c r="D238" s="78"/>
      <c r="F238" s="79"/>
      <c r="H238" s="79"/>
      <c r="I238" s="79"/>
      <c r="K238" s="79"/>
      <c r="L238" s="79"/>
      <c r="N238" s="79"/>
      <c r="O238" s="79"/>
      <c r="Q238" s="79"/>
      <c r="R238" s="79"/>
      <c r="T238" s="79"/>
      <c r="U238" s="79"/>
      <c r="W238" s="79"/>
      <c r="X238" s="79"/>
      <c r="Z238" s="79"/>
      <c r="AA238" s="79"/>
      <c r="AC238" s="79"/>
      <c r="AD238" s="79"/>
      <c r="AF238" s="79"/>
      <c r="AG238" s="79"/>
      <c r="AH238" s="80"/>
      <c r="AI238" s="29"/>
      <c r="AJ238" s="29"/>
    </row>
    <row r="239" spans="1:36" ht="12">
      <c r="A239" s="29"/>
      <c r="C239" s="29"/>
      <c r="D239" s="78"/>
      <c r="F239" s="79"/>
      <c r="H239" s="79"/>
      <c r="I239" s="79"/>
      <c r="K239" s="79"/>
      <c r="L239" s="79"/>
      <c r="N239" s="79"/>
      <c r="O239" s="79"/>
      <c r="Q239" s="79"/>
      <c r="R239" s="79"/>
      <c r="T239" s="79"/>
      <c r="U239" s="79"/>
      <c r="W239" s="79"/>
      <c r="X239" s="79"/>
      <c r="Z239" s="79"/>
      <c r="AA239" s="79"/>
      <c r="AC239" s="79"/>
      <c r="AD239" s="79"/>
      <c r="AF239" s="79"/>
      <c r="AG239" s="79"/>
      <c r="AH239" s="80"/>
      <c r="AI239" s="29"/>
      <c r="AJ239" s="29"/>
    </row>
    <row r="240" spans="1:36" ht="12">
      <c r="A240" s="29"/>
      <c r="C240" s="29"/>
      <c r="D240" s="78"/>
      <c r="F240" s="79"/>
      <c r="H240" s="79"/>
      <c r="I240" s="79"/>
      <c r="K240" s="79"/>
      <c r="L240" s="79"/>
      <c r="N240" s="79"/>
      <c r="O240" s="79"/>
      <c r="Q240" s="79"/>
      <c r="R240" s="79"/>
      <c r="T240" s="79"/>
      <c r="U240" s="79"/>
      <c r="W240" s="79"/>
      <c r="X240" s="79"/>
      <c r="Z240" s="79"/>
      <c r="AA240" s="79"/>
      <c r="AC240" s="79"/>
      <c r="AD240" s="79"/>
      <c r="AF240" s="79"/>
      <c r="AG240" s="79"/>
      <c r="AH240" s="80"/>
      <c r="AI240" s="29"/>
      <c r="AJ240" s="29"/>
    </row>
    <row r="241" spans="1:36" ht="12">
      <c r="A241" s="29"/>
      <c r="C241" s="29"/>
      <c r="D241" s="78"/>
      <c r="F241" s="79"/>
      <c r="H241" s="79"/>
      <c r="I241" s="79"/>
      <c r="K241" s="79"/>
      <c r="L241" s="79"/>
      <c r="N241" s="79"/>
      <c r="O241" s="79"/>
      <c r="Q241" s="79"/>
      <c r="R241" s="79"/>
      <c r="T241" s="79"/>
      <c r="U241" s="79"/>
      <c r="W241" s="79"/>
      <c r="X241" s="79"/>
      <c r="Z241" s="79"/>
      <c r="AA241" s="79"/>
      <c r="AC241" s="79"/>
      <c r="AD241" s="79"/>
      <c r="AF241" s="79"/>
      <c r="AG241" s="79"/>
      <c r="AH241" s="80"/>
      <c r="AI241" s="29"/>
      <c r="AJ241" s="29"/>
    </row>
    <row r="242" spans="1:36" ht="12">
      <c r="A242" s="29"/>
      <c r="C242" s="29"/>
      <c r="D242" s="78"/>
      <c r="F242" s="79"/>
      <c r="H242" s="79"/>
      <c r="I242" s="79"/>
      <c r="K242" s="79"/>
      <c r="L242" s="79"/>
      <c r="N242" s="79"/>
      <c r="O242" s="79"/>
      <c r="Q242" s="79"/>
      <c r="R242" s="79"/>
      <c r="T242" s="79"/>
      <c r="U242" s="79"/>
      <c r="W242" s="79"/>
      <c r="X242" s="79"/>
      <c r="Z242" s="79"/>
      <c r="AA242" s="79"/>
      <c r="AC242" s="79"/>
      <c r="AD242" s="79"/>
      <c r="AF242" s="79"/>
      <c r="AG242" s="79"/>
      <c r="AH242" s="80"/>
      <c r="AI242" s="29"/>
      <c r="AJ242" s="29"/>
    </row>
    <row r="243" spans="1:36" ht="12">
      <c r="A243" s="29"/>
      <c r="C243" s="29"/>
      <c r="D243" s="78"/>
      <c r="F243" s="79"/>
      <c r="H243" s="79"/>
      <c r="I243" s="79"/>
      <c r="K243" s="79"/>
      <c r="L243" s="79"/>
      <c r="N243" s="79"/>
      <c r="O243" s="79"/>
      <c r="Q243" s="79"/>
      <c r="R243" s="79"/>
      <c r="T243" s="79"/>
      <c r="U243" s="79"/>
      <c r="W243" s="79"/>
      <c r="X243" s="79"/>
      <c r="Z243" s="79"/>
      <c r="AA243" s="79"/>
      <c r="AC243" s="79"/>
      <c r="AD243" s="79"/>
      <c r="AF243" s="79"/>
      <c r="AG243" s="79"/>
      <c r="AH243" s="80"/>
      <c r="AI243" s="29"/>
      <c r="AJ243" s="29"/>
    </row>
    <row r="244" spans="1:36" ht="12">
      <c r="A244" s="29"/>
      <c r="C244" s="29"/>
      <c r="D244" s="78"/>
      <c r="F244" s="79"/>
      <c r="H244" s="79"/>
      <c r="I244" s="79"/>
      <c r="K244" s="79"/>
      <c r="L244" s="79"/>
      <c r="N244" s="79"/>
      <c r="O244" s="79"/>
      <c r="Q244" s="79"/>
      <c r="R244" s="79"/>
      <c r="T244" s="79"/>
      <c r="U244" s="79"/>
      <c r="W244" s="79"/>
      <c r="X244" s="79"/>
      <c r="Z244" s="79"/>
      <c r="AA244" s="79"/>
      <c r="AC244" s="79"/>
      <c r="AD244" s="79"/>
      <c r="AF244" s="79"/>
      <c r="AG244" s="79"/>
      <c r="AH244" s="80"/>
      <c r="AI244" s="29"/>
      <c r="AJ244" s="29"/>
    </row>
  </sheetData>
  <sheetProtection/>
  <autoFilter ref="A2:AK123"/>
  <mergeCells count="3">
    <mergeCell ref="A1:AK1"/>
    <mergeCell ref="A123:C123"/>
    <mergeCell ref="AI64:AI88"/>
  </mergeCells>
  <printOptions/>
  <pageMargins left="0.25" right="0.25" top="0.75" bottom="0.75" header="0.3" footer="0.3"/>
  <pageSetup horizontalDpi="600" verticalDpi="600" orientation="landscape" paperSize="9" scale="71" r:id="rId2"/>
  <rowBreaks count="2" manualBreakCount="2">
    <brk id="38" max="255" man="1"/>
    <brk id="91" max="255" man="1"/>
  </rowBreaks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.140625" style="146" bestFit="1" customWidth="1"/>
    <col min="2" max="2" width="1.8515625" style="146" bestFit="1" customWidth="1"/>
    <col min="3" max="3" width="11.28125" style="146" bestFit="1" customWidth="1"/>
    <col min="4" max="4" width="57.28125" style="146" customWidth="1"/>
    <col min="5" max="5" width="4.8515625" style="168" customWidth="1"/>
    <col min="6" max="6" width="2.00390625" style="168" bestFit="1" customWidth="1"/>
    <col min="7" max="7" width="59.421875" style="208" customWidth="1"/>
    <col min="8" max="8" width="35.140625" style="146" customWidth="1"/>
    <col min="9" max="16384" width="9.140625" style="146" customWidth="1"/>
  </cols>
  <sheetData>
    <row r="1" spans="1:8" ht="88.5" customHeight="1" thickBot="1">
      <c r="A1" s="223" t="s">
        <v>396</v>
      </c>
      <c r="B1" s="224"/>
      <c r="C1" s="224"/>
      <c r="D1" s="224"/>
      <c r="E1" s="224"/>
      <c r="F1" s="224"/>
      <c r="G1" s="225"/>
      <c r="H1" s="154"/>
    </row>
    <row r="2" spans="1:8" s="140" customFormat="1" ht="15" customHeight="1" thickBot="1">
      <c r="A2" s="212" t="s">
        <v>390</v>
      </c>
      <c r="B2" s="213" t="s">
        <v>391</v>
      </c>
      <c r="C2" s="209"/>
      <c r="D2" s="209"/>
      <c r="E2" s="210" t="s">
        <v>390</v>
      </c>
      <c r="F2" s="211" t="s">
        <v>391</v>
      </c>
      <c r="G2" s="214" t="s">
        <v>392</v>
      </c>
      <c r="H2" s="155" t="s">
        <v>393</v>
      </c>
    </row>
    <row r="3" spans="1:8" ht="15">
      <c r="A3" s="156" t="s">
        <v>142</v>
      </c>
      <c r="B3" s="157">
        <v>2</v>
      </c>
      <c r="C3" s="158" t="s">
        <v>308</v>
      </c>
      <c r="D3" s="188" t="s">
        <v>305</v>
      </c>
      <c r="E3" s="226" t="s">
        <v>142</v>
      </c>
      <c r="F3" s="228">
        <v>2</v>
      </c>
      <c r="G3" s="230" t="s">
        <v>397</v>
      </c>
      <c r="H3" s="233" t="s">
        <v>394</v>
      </c>
    </row>
    <row r="4" spans="1:8" ht="15.75" thickBot="1">
      <c r="A4" s="200" t="s">
        <v>11</v>
      </c>
      <c r="B4" s="201">
        <v>3</v>
      </c>
      <c r="C4" s="43" t="s">
        <v>292</v>
      </c>
      <c r="D4" s="70" t="s">
        <v>307</v>
      </c>
      <c r="E4" s="227"/>
      <c r="F4" s="229"/>
      <c r="G4" s="231"/>
      <c r="H4" s="233"/>
    </row>
    <row r="5" spans="1:8" ht="15.75" thickBot="1">
      <c r="A5" s="204" t="s">
        <v>11</v>
      </c>
      <c r="B5" s="205">
        <v>4</v>
      </c>
      <c r="C5" s="173" t="s">
        <v>315</v>
      </c>
      <c r="D5" s="199" t="s">
        <v>309</v>
      </c>
      <c r="E5" s="162" t="s">
        <v>11</v>
      </c>
      <c r="F5" s="163">
        <v>4</v>
      </c>
      <c r="G5" s="206" t="s">
        <v>398</v>
      </c>
      <c r="H5" s="233"/>
    </row>
    <row r="6" spans="1:8" ht="15.75" thickBot="1">
      <c r="A6" s="204" t="s">
        <v>15</v>
      </c>
      <c r="B6" s="205">
        <v>5</v>
      </c>
      <c r="C6" s="173" t="s">
        <v>297</v>
      </c>
      <c r="D6" s="199" t="s">
        <v>311</v>
      </c>
      <c r="E6" s="162" t="s">
        <v>15</v>
      </c>
      <c r="F6" s="163">
        <v>6</v>
      </c>
      <c r="G6" s="206" t="s">
        <v>399</v>
      </c>
      <c r="H6" s="233"/>
    </row>
    <row r="7" spans="1:8" ht="15">
      <c r="A7" s="156" t="s">
        <v>145</v>
      </c>
      <c r="B7" s="157">
        <v>7</v>
      </c>
      <c r="C7" s="158" t="s">
        <v>306</v>
      </c>
      <c r="D7" s="188" t="s">
        <v>314</v>
      </c>
      <c r="E7" s="226" t="s">
        <v>145</v>
      </c>
      <c r="F7" s="228">
        <v>8</v>
      </c>
      <c r="G7" s="230" t="s">
        <v>400</v>
      </c>
      <c r="H7" s="233"/>
    </row>
    <row r="8" spans="1:8" ht="15.75" thickBot="1">
      <c r="A8" s="159" t="s">
        <v>145</v>
      </c>
      <c r="B8" s="160">
        <v>8</v>
      </c>
      <c r="C8" s="161" t="s">
        <v>327</v>
      </c>
      <c r="D8" s="194" t="s">
        <v>316</v>
      </c>
      <c r="E8" s="227"/>
      <c r="F8" s="229"/>
      <c r="G8" s="231"/>
      <c r="H8" s="233"/>
    </row>
    <row r="9" spans="1:7" ht="15">
      <c r="A9" s="202" t="s">
        <v>11</v>
      </c>
      <c r="B9" s="203">
        <v>3</v>
      </c>
      <c r="C9" s="197" t="s">
        <v>310</v>
      </c>
      <c r="D9" s="198" t="s">
        <v>318</v>
      </c>
      <c r="E9" s="164"/>
      <c r="F9" s="165"/>
      <c r="G9" s="230" t="s">
        <v>395</v>
      </c>
    </row>
    <row r="10" spans="1:7" ht="15">
      <c r="A10" s="166" t="s">
        <v>11</v>
      </c>
      <c r="B10" s="150">
        <v>3</v>
      </c>
      <c r="C10" s="151" t="s">
        <v>313</v>
      </c>
      <c r="D10" s="152" t="s">
        <v>322</v>
      </c>
      <c r="E10" s="167"/>
      <c r="G10" s="232"/>
    </row>
    <row r="11" spans="1:7" ht="15">
      <c r="A11" s="166" t="s">
        <v>11</v>
      </c>
      <c r="B11" s="150">
        <v>3</v>
      </c>
      <c r="C11" s="151" t="s">
        <v>317</v>
      </c>
      <c r="D11" s="152" t="s">
        <v>324</v>
      </c>
      <c r="E11" s="167"/>
      <c r="G11" s="232"/>
    </row>
    <row r="12" spans="1:7" ht="15">
      <c r="A12" s="166" t="s">
        <v>11</v>
      </c>
      <c r="B12" s="150">
        <v>3</v>
      </c>
      <c r="C12" s="151" t="s">
        <v>321</v>
      </c>
      <c r="D12" s="152" t="s">
        <v>326</v>
      </c>
      <c r="E12" s="167"/>
      <c r="G12" s="232"/>
    </row>
    <row r="13" spans="1:7" ht="15">
      <c r="A13" s="166" t="s">
        <v>11</v>
      </c>
      <c r="B13" s="150">
        <v>4</v>
      </c>
      <c r="C13" s="151" t="s">
        <v>329</v>
      </c>
      <c r="D13" s="152" t="s">
        <v>328</v>
      </c>
      <c r="E13" s="167"/>
      <c r="G13" s="232"/>
    </row>
    <row r="14" spans="1:7" ht="15">
      <c r="A14" s="166" t="s">
        <v>11</v>
      </c>
      <c r="B14" s="150">
        <v>4</v>
      </c>
      <c r="C14" s="151" t="s">
        <v>331</v>
      </c>
      <c r="D14" s="152" t="s">
        <v>330</v>
      </c>
      <c r="E14" s="167"/>
      <c r="G14" s="232"/>
    </row>
    <row r="15" spans="1:7" ht="15.75" thickBot="1">
      <c r="A15" s="189" t="s">
        <v>11</v>
      </c>
      <c r="B15" s="190">
        <v>4</v>
      </c>
      <c r="C15" s="191" t="s">
        <v>333</v>
      </c>
      <c r="D15" s="192" t="s">
        <v>332</v>
      </c>
      <c r="E15" s="169"/>
      <c r="F15" s="170"/>
      <c r="G15" s="231"/>
    </row>
    <row r="16" spans="1:7" ht="15.75" thickBot="1">
      <c r="A16" s="171" t="s">
        <v>11</v>
      </c>
      <c r="B16" s="172">
        <v>4</v>
      </c>
      <c r="C16" s="173" t="s">
        <v>338</v>
      </c>
      <c r="D16" s="199" t="s">
        <v>334</v>
      </c>
      <c r="E16" s="162" t="s">
        <v>11</v>
      </c>
      <c r="F16" s="163">
        <v>3</v>
      </c>
      <c r="G16" s="207" t="s">
        <v>401</v>
      </c>
    </row>
    <row r="17" spans="1:7" ht="27" thickBot="1">
      <c r="A17" s="171" t="s">
        <v>15</v>
      </c>
      <c r="B17" s="172">
        <v>5</v>
      </c>
      <c r="C17" s="173" t="s">
        <v>323</v>
      </c>
      <c r="D17" s="199" t="s">
        <v>336</v>
      </c>
      <c r="E17" s="177" t="s">
        <v>15</v>
      </c>
      <c r="F17" s="178">
        <v>5</v>
      </c>
      <c r="G17" s="179" t="s">
        <v>402</v>
      </c>
    </row>
    <row r="18" spans="1:7" ht="15">
      <c r="A18" s="180" t="s">
        <v>15</v>
      </c>
      <c r="B18" s="181">
        <v>6</v>
      </c>
      <c r="C18" s="158" t="s">
        <v>343</v>
      </c>
      <c r="D18" s="188" t="s">
        <v>339</v>
      </c>
      <c r="E18" s="226" t="s">
        <v>145</v>
      </c>
      <c r="F18" s="228">
        <v>7</v>
      </c>
      <c r="G18" s="230" t="s">
        <v>403</v>
      </c>
    </row>
    <row r="19" spans="1:7" ht="15.75" thickBot="1">
      <c r="A19" s="182" t="s">
        <v>145</v>
      </c>
      <c r="B19" s="183">
        <v>7</v>
      </c>
      <c r="C19" s="161" t="s">
        <v>325</v>
      </c>
      <c r="D19" s="194" t="s">
        <v>342</v>
      </c>
      <c r="E19" s="227"/>
      <c r="F19" s="229"/>
      <c r="G19" s="231"/>
    </row>
    <row r="20" spans="1:7" ht="15">
      <c r="A20" s="195" t="s">
        <v>11</v>
      </c>
      <c r="B20" s="196">
        <v>4</v>
      </c>
      <c r="C20" s="197" t="s">
        <v>348</v>
      </c>
      <c r="D20" s="198" t="s">
        <v>344</v>
      </c>
      <c r="E20" s="164"/>
      <c r="F20" s="165"/>
      <c r="G20" s="230" t="s">
        <v>395</v>
      </c>
    </row>
    <row r="21" spans="1:7" ht="15">
      <c r="A21" s="184" t="s">
        <v>15</v>
      </c>
      <c r="B21" s="153">
        <v>5</v>
      </c>
      <c r="C21" s="151" t="s">
        <v>335</v>
      </c>
      <c r="D21" s="152" t="s">
        <v>346</v>
      </c>
      <c r="E21" s="167"/>
      <c r="G21" s="232"/>
    </row>
    <row r="22" spans="1:7" ht="15.75" thickBot="1">
      <c r="A22" s="189" t="s">
        <v>15</v>
      </c>
      <c r="B22" s="190">
        <v>6</v>
      </c>
      <c r="C22" s="191" t="s">
        <v>351</v>
      </c>
      <c r="D22" s="192" t="s">
        <v>349</v>
      </c>
      <c r="E22" s="185"/>
      <c r="F22" s="170"/>
      <c r="G22" s="232"/>
    </row>
    <row r="23" spans="1:7" ht="15">
      <c r="A23" s="180" t="s">
        <v>145</v>
      </c>
      <c r="B23" s="181">
        <v>7</v>
      </c>
      <c r="C23" s="158" t="s">
        <v>361</v>
      </c>
      <c r="D23" s="188" t="s">
        <v>366</v>
      </c>
      <c r="E23" s="167"/>
      <c r="G23" s="230" t="s">
        <v>404</v>
      </c>
    </row>
    <row r="24" spans="1:7" ht="15.75" thickBot="1">
      <c r="A24" s="182" t="s">
        <v>145</v>
      </c>
      <c r="B24" s="183">
        <v>8</v>
      </c>
      <c r="C24" s="161" t="s">
        <v>370</v>
      </c>
      <c r="D24" s="194" t="s">
        <v>368</v>
      </c>
      <c r="E24" s="167"/>
      <c r="G24" s="231"/>
    </row>
    <row r="25" spans="1:7" ht="15.75" thickBot="1">
      <c r="A25" s="174" t="s">
        <v>145</v>
      </c>
      <c r="B25" s="175">
        <v>8</v>
      </c>
      <c r="C25" s="176" t="s">
        <v>389</v>
      </c>
      <c r="D25" s="193" t="s">
        <v>371</v>
      </c>
      <c r="E25" s="186" t="s">
        <v>145</v>
      </c>
      <c r="F25" s="163">
        <v>8</v>
      </c>
      <c r="G25" s="187" t="s">
        <v>371</v>
      </c>
    </row>
  </sheetData>
  <sheetProtection/>
  <mergeCells count="14">
    <mergeCell ref="H3:H8"/>
    <mergeCell ref="E7:E8"/>
    <mergeCell ref="F7:F8"/>
    <mergeCell ref="G7:G8"/>
    <mergeCell ref="G23:G24"/>
    <mergeCell ref="A1:G1"/>
    <mergeCell ref="E3:E4"/>
    <mergeCell ref="F3:F4"/>
    <mergeCell ref="G3:G4"/>
    <mergeCell ref="G20:G22"/>
    <mergeCell ref="G9:G15"/>
    <mergeCell ref="E18:E19"/>
    <mergeCell ref="F18:F19"/>
    <mergeCell ref="G18:G19"/>
  </mergeCells>
  <printOptions/>
  <pageMargins left="0.7" right="0.7" top="0.75" bottom="0.75" header="0.3" footer="0.3"/>
  <pageSetup horizontalDpi="300" verticalDpi="300" orientation="landscape" paperSize="9" scale="8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00390625" style="0" bestFit="1" customWidth="1"/>
    <col min="2" max="2" width="38.57421875" style="0" bestFit="1" customWidth="1"/>
    <col min="3" max="5" width="4.00390625" style="0" bestFit="1" customWidth="1"/>
    <col min="6" max="6" width="3.00390625" style="0" bestFit="1" customWidth="1"/>
    <col min="7" max="7" width="4.00390625" style="0" customWidth="1"/>
    <col min="8" max="8" width="3.57421875" style="0" bestFit="1" customWidth="1"/>
    <col min="9" max="9" width="6.7109375" style="0" bestFit="1" customWidth="1"/>
  </cols>
  <sheetData>
    <row r="1" spans="1:9" ht="112.5" customHeight="1">
      <c r="A1" s="215" t="s">
        <v>388</v>
      </c>
      <c r="B1" s="216"/>
      <c r="C1" s="216"/>
      <c r="D1" s="216"/>
      <c r="E1" s="216"/>
      <c r="F1" s="216"/>
      <c r="G1" s="216"/>
      <c r="H1" s="216"/>
      <c r="I1" s="217"/>
    </row>
    <row r="2" spans="1:9" s="5" customFormat="1" ht="60">
      <c r="A2" s="136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134" t="s">
        <v>378</v>
      </c>
      <c r="I2" s="137" t="s">
        <v>379</v>
      </c>
    </row>
    <row r="3" spans="1:9" s="5" customFormat="1" ht="12.75">
      <c r="A3" s="234" t="s">
        <v>10</v>
      </c>
      <c r="B3" s="235"/>
      <c r="C3" s="235"/>
      <c r="D3" s="235"/>
      <c r="E3" s="235"/>
      <c r="F3" s="235"/>
      <c r="G3" s="235"/>
      <c r="H3" s="235"/>
      <c r="I3" s="138" t="s">
        <v>383</v>
      </c>
    </row>
    <row r="4" spans="1:9" s="5" customFormat="1" ht="12.75">
      <c r="A4" s="106" t="s">
        <v>12</v>
      </c>
      <c r="B4" s="8" t="s">
        <v>13</v>
      </c>
      <c r="C4" s="9">
        <v>15</v>
      </c>
      <c r="D4" s="9">
        <v>0</v>
      </c>
      <c r="E4" s="9">
        <v>15</v>
      </c>
      <c r="F4" s="9">
        <v>3</v>
      </c>
      <c r="G4" s="9" t="s">
        <v>14</v>
      </c>
      <c r="H4" s="135" t="s">
        <v>380</v>
      </c>
      <c r="I4" s="138"/>
    </row>
    <row r="5" spans="1:9" s="5" customFormat="1" ht="12.75">
      <c r="A5" s="106" t="s">
        <v>16</v>
      </c>
      <c r="B5" s="10" t="s">
        <v>17</v>
      </c>
      <c r="C5" s="9">
        <v>10</v>
      </c>
      <c r="D5" s="9">
        <v>10</v>
      </c>
      <c r="E5" s="9">
        <v>20</v>
      </c>
      <c r="F5" s="9">
        <v>4</v>
      </c>
      <c r="G5" s="9" t="s">
        <v>18</v>
      </c>
      <c r="H5" s="135" t="s">
        <v>381</v>
      </c>
      <c r="I5" s="138"/>
    </row>
    <row r="6" spans="1:9" s="5" customFormat="1" ht="12.75">
      <c r="A6" s="106" t="s">
        <v>19</v>
      </c>
      <c r="B6" s="10" t="s">
        <v>20</v>
      </c>
      <c r="C6" s="9">
        <v>10</v>
      </c>
      <c r="D6" s="9">
        <v>10</v>
      </c>
      <c r="E6" s="9">
        <v>20</v>
      </c>
      <c r="F6" s="9">
        <v>4</v>
      </c>
      <c r="G6" s="9" t="s">
        <v>14</v>
      </c>
      <c r="H6" s="135" t="s">
        <v>380</v>
      </c>
      <c r="I6" s="138"/>
    </row>
    <row r="7" spans="1:9" s="5" customFormat="1" ht="12.75">
      <c r="A7" s="106" t="s">
        <v>21</v>
      </c>
      <c r="B7" s="10" t="s">
        <v>22</v>
      </c>
      <c r="C7" s="9">
        <v>10</v>
      </c>
      <c r="D7" s="9">
        <v>10</v>
      </c>
      <c r="E7" s="9">
        <v>20</v>
      </c>
      <c r="F7" s="9">
        <v>4</v>
      </c>
      <c r="G7" s="9" t="s">
        <v>18</v>
      </c>
      <c r="H7" s="135" t="s">
        <v>380</v>
      </c>
      <c r="I7" s="138"/>
    </row>
    <row r="8" spans="1:9" s="5" customFormat="1" ht="12.75">
      <c r="A8" s="106" t="s">
        <v>23</v>
      </c>
      <c r="B8" s="10" t="s">
        <v>24</v>
      </c>
      <c r="C8" s="9">
        <v>10</v>
      </c>
      <c r="D8" s="9">
        <v>10</v>
      </c>
      <c r="E8" s="9">
        <v>20</v>
      </c>
      <c r="F8" s="9">
        <v>4</v>
      </c>
      <c r="G8" s="9" t="s">
        <v>14</v>
      </c>
      <c r="H8" s="135" t="s">
        <v>381</v>
      </c>
      <c r="I8" s="138"/>
    </row>
    <row r="9" spans="1:9" s="5" customFormat="1" ht="12.75">
      <c r="A9" s="106" t="s">
        <v>25</v>
      </c>
      <c r="B9" s="11" t="s">
        <v>26</v>
      </c>
      <c r="C9" s="9">
        <v>10</v>
      </c>
      <c r="D9" s="9">
        <v>10</v>
      </c>
      <c r="E9" s="9">
        <v>20</v>
      </c>
      <c r="F9" s="9">
        <v>4</v>
      </c>
      <c r="G9" s="9" t="s">
        <v>14</v>
      </c>
      <c r="H9" s="135" t="s">
        <v>381</v>
      </c>
      <c r="I9" s="138"/>
    </row>
    <row r="10" spans="1:9" s="5" customFormat="1" ht="12.75">
      <c r="A10" s="106" t="s">
        <v>27</v>
      </c>
      <c r="B10" s="11" t="s">
        <v>28</v>
      </c>
      <c r="C10" s="12"/>
      <c r="D10" s="12"/>
      <c r="E10" s="9"/>
      <c r="F10" s="9"/>
      <c r="G10" s="12"/>
      <c r="H10" s="135" t="s">
        <v>381</v>
      </c>
      <c r="I10" s="138"/>
    </row>
    <row r="11" spans="1:9" s="16" customFormat="1" ht="12.75">
      <c r="A11" s="139"/>
      <c r="B11" s="13" t="s">
        <v>29</v>
      </c>
      <c r="C11" s="14">
        <v>65</v>
      </c>
      <c r="D11" s="15">
        <v>50</v>
      </c>
      <c r="E11" s="14">
        <v>115</v>
      </c>
      <c r="F11" s="14">
        <v>23</v>
      </c>
      <c r="G11" s="14"/>
      <c r="H11" s="140"/>
      <c r="I11" s="141"/>
    </row>
    <row r="12" spans="1:9" s="5" customFormat="1" ht="12.75">
      <c r="A12" s="142"/>
      <c r="B12" s="143"/>
      <c r="C12" s="143"/>
      <c r="D12" s="143"/>
      <c r="E12" s="143"/>
      <c r="F12" s="143"/>
      <c r="G12" s="143"/>
      <c r="H12" s="143"/>
      <c r="I12" s="138"/>
    </row>
    <row r="13" spans="1:9" s="5" customFormat="1" ht="12.75">
      <c r="A13" s="239" t="s">
        <v>30</v>
      </c>
      <c r="B13" s="240"/>
      <c r="C13" s="240"/>
      <c r="D13" s="240"/>
      <c r="E13" s="240"/>
      <c r="F13" s="240"/>
      <c r="G13" s="240"/>
      <c r="H13" s="143"/>
      <c r="I13" s="144" t="s">
        <v>385</v>
      </c>
    </row>
    <row r="14" spans="1:9" s="5" customFormat="1" ht="12.75">
      <c r="A14" s="106" t="s">
        <v>31</v>
      </c>
      <c r="B14" s="11" t="s">
        <v>32</v>
      </c>
      <c r="C14" s="9">
        <v>0</v>
      </c>
      <c r="D14" s="9">
        <v>5</v>
      </c>
      <c r="E14" s="9">
        <v>5</v>
      </c>
      <c r="F14" s="9">
        <v>1</v>
      </c>
      <c r="G14" s="9" t="s">
        <v>18</v>
      </c>
      <c r="H14" s="135" t="s">
        <v>380</v>
      </c>
      <c r="I14" s="138"/>
    </row>
    <row r="15" spans="1:9" s="5" customFormat="1" ht="12.75">
      <c r="A15" s="106" t="s">
        <v>33</v>
      </c>
      <c r="B15" s="11" t="s">
        <v>34</v>
      </c>
      <c r="C15" s="9">
        <v>0</v>
      </c>
      <c r="D15" s="9">
        <v>10</v>
      </c>
      <c r="E15" s="9">
        <v>10</v>
      </c>
      <c r="F15" s="9">
        <v>2</v>
      </c>
      <c r="G15" s="9" t="s">
        <v>18</v>
      </c>
      <c r="H15" s="135" t="s">
        <v>380</v>
      </c>
      <c r="I15" s="138"/>
    </row>
    <row r="16" spans="1:9" s="5" customFormat="1" ht="12.75">
      <c r="A16" s="106" t="s">
        <v>35</v>
      </c>
      <c r="B16" s="11" t="s">
        <v>36</v>
      </c>
      <c r="C16" s="9">
        <v>10</v>
      </c>
      <c r="D16" s="9">
        <v>10</v>
      </c>
      <c r="E16" s="9">
        <v>20</v>
      </c>
      <c r="F16" s="9">
        <v>4</v>
      </c>
      <c r="G16" s="9" t="s">
        <v>18</v>
      </c>
      <c r="H16" s="135" t="s">
        <v>380</v>
      </c>
      <c r="I16" s="138"/>
    </row>
    <row r="17" spans="1:9" s="5" customFormat="1" ht="12.75">
      <c r="A17" s="106" t="s">
        <v>37</v>
      </c>
      <c r="B17" s="11" t="s">
        <v>38</v>
      </c>
      <c r="C17" s="9">
        <v>10</v>
      </c>
      <c r="D17" s="9">
        <v>10</v>
      </c>
      <c r="E17" s="9">
        <v>20</v>
      </c>
      <c r="F17" s="9">
        <v>4</v>
      </c>
      <c r="G17" s="9" t="s">
        <v>14</v>
      </c>
      <c r="H17" s="135" t="s">
        <v>381</v>
      </c>
      <c r="I17" s="138"/>
    </row>
    <row r="18" spans="1:9" s="5" customFormat="1" ht="12.75">
      <c r="A18" s="106" t="s">
        <v>39</v>
      </c>
      <c r="B18" s="11" t="s">
        <v>40</v>
      </c>
      <c r="C18" s="9">
        <v>10</v>
      </c>
      <c r="D18" s="9">
        <v>10</v>
      </c>
      <c r="E18" s="9">
        <v>20</v>
      </c>
      <c r="F18" s="9">
        <v>4</v>
      </c>
      <c r="G18" s="9" t="s">
        <v>18</v>
      </c>
      <c r="H18" s="135" t="s">
        <v>380</v>
      </c>
      <c r="I18" s="138"/>
    </row>
    <row r="19" spans="1:9" s="5" customFormat="1" ht="12.75">
      <c r="A19" s="106" t="s">
        <v>41</v>
      </c>
      <c r="B19" s="11" t="s">
        <v>42</v>
      </c>
      <c r="C19" s="9">
        <v>10</v>
      </c>
      <c r="D19" s="9">
        <v>10</v>
      </c>
      <c r="E19" s="9">
        <v>20</v>
      </c>
      <c r="F19" s="9">
        <v>4</v>
      </c>
      <c r="G19" s="9" t="s">
        <v>14</v>
      </c>
      <c r="H19" s="135" t="s">
        <v>381</v>
      </c>
      <c r="I19" s="138"/>
    </row>
    <row r="20" spans="1:9" s="5" customFormat="1" ht="12.75">
      <c r="A20" s="106" t="s">
        <v>43</v>
      </c>
      <c r="B20" s="11" t="s">
        <v>44</v>
      </c>
      <c r="C20" s="9">
        <v>5</v>
      </c>
      <c r="D20" s="9">
        <v>5</v>
      </c>
      <c r="E20" s="9">
        <v>10</v>
      </c>
      <c r="F20" s="9">
        <v>2</v>
      </c>
      <c r="G20" s="9" t="s">
        <v>18</v>
      </c>
      <c r="H20" s="135" t="s">
        <v>380</v>
      </c>
      <c r="I20" s="138"/>
    </row>
    <row r="21" spans="1:9" s="5" customFormat="1" ht="12.75">
      <c r="A21" s="106" t="s">
        <v>45</v>
      </c>
      <c r="B21" s="11" t="s">
        <v>46</v>
      </c>
      <c r="C21" s="9">
        <v>5</v>
      </c>
      <c r="D21" s="9">
        <v>5</v>
      </c>
      <c r="E21" s="9">
        <v>10</v>
      </c>
      <c r="F21" s="9">
        <v>2</v>
      </c>
      <c r="G21" s="9" t="s">
        <v>14</v>
      </c>
      <c r="H21" s="135" t="s">
        <v>381</v>
      </c>
      <c r="I21" s="138"/>
    </row>
    <row r="22" spans="1:9" s="5" customFormat="1" ht="12.75">
      <c r="A22" s="106" t="s">
        <v>47</v>
      </c>
      <c r="B22" s="11" t="s">
        <v>48</v>
      </c>
      <c r="C22" s="12"/>
      <c r="D22" s="9"/>
      <c r="E22" s="12"/>
      <c r="F22" s="17"/>
      <c r="G22" s="12"/>
      <c r="H22" s="135" t="s">
        <v>381</v>
      </c>
      <c r="I22" s="138"/>
    </row>
    <row r="23" spans="1:9" s="16" customFormat="1" ht="12.75">
      <c r="A23" s="139"/>
      <c r="B23" s="13" t="s">
        <v>29</v>
      </c>
      <c r="C23" s="18">
        <v>50</v>
      </c>
      <c r="D23" s="18">
        <v>65</v>
      </c>
      <c r="E23" s="18">
        <v>115</v>
      </c>
      <c r="F23" s="18">
        <v>23</v>
      </c>
      <c r="G23" s="18"/>
      <c r="H23" s="140"/>
      <c r="I23" s="141"/>
    </row>
    <row r="24" spans="1:9" s="5" customFormat="1" ht="12.75">
      <c r="A24" s="142"/>
      <c r="B24" s="143"/>
      <c r="C24" s="143"/>
      <c r="D24" s="143"/>
      <c r="E24" s="143"/>
      <c r="F24" s="143"/>
      <c r="G24" s="143"/>
      <c r="H24" s="143"/>
      <c r="I24" s="138"/>
    </row>
    <row r="25" spans="1:9" s="5" customFormat="1" ht="12.75">
      <c r="A25" s="239" t="s">
        <v>49</v>
      </c>
      <c r="B25" s="240"/>
      <c r="C25" s="240"/>
      <c r="D25" s="240"/>
      <c r="E25" s="240"/>
      <c r="F25" s="240"/>
      <c r="G25" s="240"/>
      <c r="H25" s="143"/>
      <c r="I25" s="138" t="s">
        <v>386</v>
      </c>
    </row>
    <row r="26" spans="1:9" s="5" customFormat="1" ht="12.75">
      <c r="A26" s="106" t="s">
        <v>50</v>
      </c>
      <c r="B26" s="11" t="s">
        <v>51</v>
      </c>
      <c r="C26" s="19">
        <v>0</v>
      </c>
      <c r="D26" s="19">
        <v>10</v>
      </c>
      <c r="E26" s="19">
        <v>10</v>
      </c>
      <c r="F26" s="19">
        <v>2</v>
      </c>
      <c r="G26" s="19" t="s">
        <v>14</v>
      </c>
      <c r="H26" s="135" t="s">
        <v>381</v>
      </c>
      <c r="I26" s="138"/>
    </row>
    <row r="27" spans="1:9" s="5" customFormat="1" ht="12.75">
      <c r="A27" s="106" t="s">
        <v>52</v>
      </c>
      <c r="B27" s="11" t="s">
        <v>53</v>
      </c>
      <c r="C27" s="19">
        <v>10</v>
      </c>
      <c r="D27" s="19">
        <v>15</v>
      </c>
      <c r="E27" s="19">
        <v>25</v>
      </c>
      <c r="F27" s="19">
        <v>5</v>
      </c>
      <c r="G27" s="19" t="s">
        <v>18</v>
      </c>
      <c r="H27" s="135" t="s">
        <v>381</v>
      </c>
      <c r="I27" s="138"/>
    </row>
    <row r="28" spans="1:9" s="5" customFormat="1" ht="12.75">
      <c r="A28" s="106" t="s">
        <v>54</v>
      </c>
      <c r="B28" s="11" t="s">
        <v>55</v>
      </c>
      <c r="C28" s="19">
        <v>0</v>
      </c>
      <c r="D28" s="19">
        <v>15</v>
      </c>
      <c r="E28" s="19">
        <v>15</v>
      </c>
      <c r="F28" s="19">
        <v>3</v>
      </c>
      <c r="G28" s="19" t="s">
        <v>18</v>
      </c>
      <c r="H28" s="135" t="s">
        <v>381</v>
      </c>
      <c r="I28" s="138"/>
    </row>
    <row r="29" spans="1:9" s="5" customFormat="1" ht="12.75">
      <c r="A29" s="106" t="s">
        <v>56</v>
      </c>
      <c r="B29" s="11" t="s">
        <v>57</v>
      </c>
      <c r="C29" s="19">
        <v>0</v>
      </c>
      <c r="D29" s="19">
        <v>20</v>
      </c>
      <c r="E29" s="19">
        <v>20</v>
      </c>
      <c r="F29" s="19">
        <v>4</v>
      </c>
      <c r="G29" s="19" t="s">
        <v>18</v>
      </c>
      <c r="H29" s="135" t="s">
        <v>380</v>
      </c>
      <c r="I29" s="138"/>
    </row>
    <row r="30" spans="1:9" s="5" customFormat="1" ht="12.75">
      <c r="A30" s="106" t="s">
        <v>58</v>
      </c>
      <c r="B30" s="11" t="s">
        <v>59</v>
      </c>
      <c r="C30" s="19">
        <v>0</v>
      </c>
      <c r="D30" s="19">
        <v>15</v>
      </c>
      <c r="E30" s="19">
        <v>15</v>
      </c>
      <c r="F30" s="19">
        <v>3</v>
      </c>
      <c r="G30" s="19" t="s">
        <v>14</v>
      </c>
      <c r="H30" s="135" t="s">
        <v>380</v>
      </c>
      <c r="I30" s="138"/>
    </row>
    <row r="31" spans="1:9" s="5" customFormat="1" ht="12.75">
      <c r="A31" s="106" t="s">
        <v>60</v>
      </c>
      <c r="B31" s="11" t="s">
        <v>61</v>
      </c>
      <c r="C31" s="19">
        <v>0</v>
      </c>
      <c r="D31" s="19">
        <v>10</v>
      </c>
      <c r="E31" s="19">
        <v>10</v>
      </c>
      <c r="F31" s="19">
        <v>2</v>
      </c>
      <c r="G31" s="19" t="s">
        <v>18</v>
      </c>
      <c r="H31" s="135" t="s">
        <v>380</v>
      </c>
      <c r="I31" s="138"/>
    </row>
    <row r="32" spans="1:9" s="5" customFormat="1" ht="25.5">
      <c r="A32" s="105" t="s">
        <v>62</v>
      </c>
      <c r="B32" s="11" t="s">
        <v>63</v>
      </c>
      <c r="C32" s="9">
        <v>10</v>
      </c>
      <c r="D32" s="9">
        <v>10</v>
      </c>
      <c r="E32" s="9">
        <v>20</v>
      </c>
      <c r="F32" s="9">
        <v>4</v>
      </c>
      <c r="G32" s="9" t="s">
        <v>14</v>
      </c>
      <c r="H32" s="135" t="s">
        <v>380</v>
      </c>
      <c r="I32" s="138"/>
    </row>
    <row r="33" spans="1:9" s="5" customFormat="1" ht="12.75">
      <c r="A33" s="106" t="s">
        <v>64</v>
      </c>
      <c r="B33" s="11" t="s">
        <v>65</v>
      </c>
      <c r="C33" s="20"/>
      <c r="D33" s="19"/>
      <c r="E33" s="20"/>
      <c r="F33" s="21"/>
      <c r="G33" s="20"/>
      <c r="H33" s="135" t="s">
        <v>380</v>
      </c>
      <c r="I33" s="138"/>
    </row>
    <row r="34" spans="1:9" s="16" customFormat="1" ht="12.75">
      <c r="A34" s="139"/>
      <c r="B34" s="13" t="s">
        <v>29</v>
      </c>
      <c r="C34" s="18">
        <v>20</v>
      </c>
      <c r="D34" s="22">
        <v>95</v>
      </c>
      <c r="E34" s="18">
        <v>115</v>
      </c>
      <c r="F34" s="18">
        <v>23</v>
      </c>
      <c r="G34" s="18"/>
      <c r="H34" s="140"/>
      <c r="I34" s="141"/>
    </row>
    <row r="35" spans="1:9" s="5" customFormat="1" ht="12.75">
      <c r="A35" s="142"/>
      <c r="B35" s="143"/>
      <c r="C35" s="143"/>
      <c r="D35" s="143"/>
      <c r="E35" s="143"/>
      <c r="F35" s="143"/>
      <c r="G35" s="143"/>
      <c r="H35" s="143"/>
      <c r="I35" s="138"/>
    </row>
    <row r="36" spans="1:9" s="5" customFormat="1" ht="12.75">
      <c r="A36" s="239" t="s">
        <v>66</v>
      </c>
      <c r="B36" s="240"/>
      <c r="C36" s="240"/>
      <c r="D36" s="240"/>
      <c r="E36" s="240"/>
      <c r="F36" s="240"/>
      <c r="G36" s="240"/>
      <c r="H36" s="143"/>
      <c r="I36" s="138" t="s">
        <v>386</v>
      </c>
    </row>
    <row r="37" spans="1:9" s="5" customFormat="1" ht="12.75">
      <c r="A37" s="106" t="s">
        <v>67</v>
      </c>
      <c r="B37" s="11" t="s">
        <v>68</v>
      </c>
      <c r="C37" s="9">
        <v>0</v>
      </c>
      <c r="D37" s="9">
        <v>15</v>
      </c>
      <c r="E37" s="9">
        <v>15</v>
      </c>
      <c r="F37" s="9">
        <v>3</v>
      </c>
      <c r="G37" s="23" t="s">
        <v>18</v>
      </c>
      <c r="H37" s="135" t="s">
        <v>380</v>
      </c>
      <c r="I37" s="138"/>
    </row>
    <row r="38" spans="1:9" s="5" customFormat="1" ht="12.75">
      <c r="A38" s="106" t="s">
        <v>69</v>
      </c>
      <c r="B38" s="11" t="s">
        <v>70</v>
      </c>
      <c r="C38" s="9">
        <v>10</v>
      </c>
      <c r="D38" s="9">
        <v>10</v>
      </c>
      <c r="E38" s="9">
        <v>20</v>
      </c>
      <c r="F38" s="9">
        <v>4</v>
      </c>
      <c r="G38" s="9" t="s">
        <v>18</v>
      </c>
      <c r="H38" s="135" t="s">
        <v>380</v>
      </c>
      <c r="I38" s="138"/>
    </row>
    <row r="39" spans="1:9" s="5" customFormat="1" ht="12.75">
      <c r="A39" s="106" t="s">
        <v>71</v>
      </c>
      <c r="B39" s="11" t="s">
        <v>72</v>
      </c>
      <c r="C39" s="9">
        <v>10</v>
      </c>
      <c r="D39" s="9">
        <v>10</v>
      </c>
      <c r="E39" s="9">
        <v>20</v>
      </c>
      <c r="F39" s="9">
        <v>4</v>
      </c>
      <c r="G39" s="9" t="s">
        <v>14</v>
      </c>
      <c r="H39" s="135" t="s">
        <v>381</v>
      </c>
      <c r="I39" s="138"/>
    </row>
    <row r="40" spans="1:9" s="5" customFormat="1" ht="12.75">
      <c r="A40" s="106" t="s">
        <v>73</v>
      </c>
      <c r="B40" s="11" t="s">
        <v>74</v>
      </c>
      <c r="C40" s="9">
        <v>10</v>
      </c>
      <c r="D40" s="9">
        <v>10</v>
      </c>
      <c r="E40" s="9">
        <v>20</v>
      </c>
      <c r="F40" s="9">
        <v>4</v>
      </c>
      <c r="G40" s="9" t="s">
        <v>18</v>
      </c>
      <c r="H40" s="135" t="s">
        <v>380</v>
      </c>
      <c r="I40" s="138"/>
    </row>
    <row r="41" spans="1:9" s="5" customFormat="1" ht="12.75">
      <c r="A41" s="106" t="s">
        <v>75</v>
      </c>
      <c r="B41" s="11" t="s">
        <v>76</v>
      </c>
      <c r="C41" s="9">
        <v>10</v>
      </c>
      <c r="D41" s="9">
        <v>10</v>
      </c>
      <c r="E41" s="9">
        <v>20</v>
      </c>
      <c r="F41" s="9">
        <v>4</v>
      </c>
      <c r="G41" s="9" t="s">
        <v>14</v>
      </c>
      <c r="H41" s="135" t="s">
        <v>381</v>
      </c>
      <c r="I41" s="138"/>
    </row>
    <row r="42" spans="1:9" s="5" customFormat="1" ht="12.75">
      <c r="A42" s="106" t="s">
        <v>77</v>
      </c>
      <c r="B42" s="11" t="s">
        <v>78</v>
      </c>
      <c r="C42" s="9">
        <v>10</v>
      </c>
      <c r="D42" s="9">
        <v>10</v>
      </c>
      <c r="E42" s="9">
        <v>20</v>
      </c>
      <c r="F42" s="9">
        <v>4</v>
      </c>
      <c r="G42" s="9" t="s">
        <v>18</v>
      </c>
      <c r="H42" s="135" t="s">
        <v>381</v>
      </c>
      <c r="I42" s="138"/>
    </row>
    <row r="43" spans="1:9" s="5" customFormat="1" ht="12.75">
      <c r="A43" s="106" t="s">
        <v>79</v>
      </c>
      <c r="B43" s="11" t="s">
        <v>80</v>
      </c>
      <c r="C43" s="24"/>
      <c r="D43" s="9"/>
      <c r="E43" s="24"/>
      <c r="F43" s="25"/>
      <c r="G43" s="24"/>
      <c r="H43" s="135" t="s">
        <v>381</v>
      </c>
      <c r="I43" s="138"/>
    </row>
    <row r="44" spans="1:9" s="16" customFormat="1" ht="12.75">
      <c r="A44" s="139"/>
      <c r="B44" s="13" t="s">
        <v>29</v>
      </c>
      <c r="C44" s="18">
        <v>50</v>
      </c>
      <c r="D44" s="22">
        <v>65</v>
      </c>
      <c r="E44" s="18">
        <v>115</v>
      </c>
      <c r="F44" s="18">
        <v>23</v>
      </c>
      <c r="G44" s="18"/>
      <c r="H44" s="140"/>
      <c r="I44" s="141"/>
    </row>
    <row r="45" spans="1:9" s="5" customFormat="1" ht="12.75">
      <c r="A45" s="142"/>
      <c r="B45" s="143"/>
      <c r="C45" s="143"/>
      <c r="D45" s="143"/>
      <c r="E45" s="143"/>
      <c r="F45" s="143"/>
      <c r="G45" s="143"/>
      <c r="H45" s="143"/>
      <c r="I45" s="138"/>
    </row>
    <row r="46" spans="1:9" s="5" customFormat="1" ht="12.75">
      <c r="A46" s="239" t="s">
        <v>81</v>
      </c>
      <c r="B46" s="240"/>
      <c r="C46" s="240"/>
      <c r="D46" s="240"/>
      <c r="E46" s="240"/>
      <c r="F46" s="240"/>
      <c r="G46" s="240"/>
      <c r="H46" s="143"/>
      <c r="I46" s="138" t="s">
        <v>384</v>
      </c>
    </row>
    <row r="47" spans="1:9" s="5" customFormat="1" ht="12.75">
      <c r="A47" s="106" t="s">
        <v>82</v>
      </c>
      <c r="B47" s="11" t="s">
        <v>83</v>
      </c>
      <c r="C47" s="19">
        <v>15</v>
      </c>
      <c r="D47" s="19">
        <v>0</v>
      </c>
      <c r="E47" s="19">
        <v>15</v>
      </c>
      <c r="F47" s="19">
        <v>3</v>
      </c>
      <c r="G47" s="19" t="s">
        <v>14</v>
      </c>
      <c r="H47" s="135" t="s">
        <v>380</v>
      </c>
      <c r="I47" s="138"/>
    </row>
    <row r="48" spans="1:9" s="5" customFormat="1" ht="12.75">
      <c r="A48" s="106" t="s">
        <v>84</v>
      </c>
      <c r="B48" s="11" t="s">
        <v>81</v>
      </c>
      <c r="C48" s="19">
        <v>10</v>
      </c>
      <c r="D48" s="19">
        <v>10</v>
      </c>
      <c r="E48" s="19">
        <v>20</v>
      </c>
      <c r="F48" s="19">
        <v>4</v>
      </c>
      <c r="G48" s="19" t="s">
        <v>18</v>
      </c>
      <c r="H48" s="135" t="s">
        <v>380</v>
      </c>
      <c r="I48" s="138"/>
    </row>
    <row r="49" spans="1:9" s="5" customFormat="1" ht="12.75">
      <c r="A49" s="106" t="s">
        <v>85</v>
      </c>
      <c r="B49" s="11" t="s">
        <v>86</v>
      </c>
      <c r="C49" s="19">
        <v>10</v>
      </c>
      <c r="D49" s="19">
        <v>10</v>
      </c>
      <c r="E49" s="19">
        <v>20</v>
      </c>
      <c r="F49" s="19">
        <v>4</v>
      </c>
      <c r="G49" s="19" t="s">
        <v>14</v>
      </c>
      <c r="H49" s="135" t="s">
        <v>380</v>
      </c>
      <c r="I49" s="138"/>
    </row>
    <row r="50" spans="1:9" s="5" customFormat="1" ht="12.75">
      <c r="A50" s="106" t="s">
        <v>87</v>
      </c>
      <c r="B50" s="11" t="s">
        <v>88</v>
      </c>
      <c r="C50" s="19">
        <v>10</v>
      </c>
      <c r="D50" s="19">
        <v>10</v>
      </c>
      <c r="E50" s="19">
        <v>20</v>
      </c>
      <c r="F50" s="19">
        <v>4</v>
      </c>
      <c r="G50" s="19" t="s">
        <v>18</v>
      </c>
      <c r="H50" s="135" t="s">
        <v>381</v>
      </c>
      <c r="I50" s="138"/>
    </row>
    <row r="51" spans="1:9" s="5" customFormat="1" ht="12.75">
      <c r="A51" s="106" t="s">
        <v>89</v>
      </c>
      <c r="B51" s="11" t="s">
        <v>90</v>
      </c>
      <c r="C51" s="19">
        <v>10</v>
      </c>
      <c r="D51" s="19">
        <v>10</v>
      </c>
      <c r="E51" s="19">
        <v>20</v>
      </c>
      <c r="F51" s="19">
        <v>4</v>
      </c>
      <c r="G51" s="19" t="s">
        <v>14</v>
      </c>
      <c r="H51" s="135" t="s">
        <v>381</v>
      </c>
      <c r="I51" s="138"/>
    </row>
    <row r="52" spans="1:9" s="5" customFormat="1" ht="12.75">
      <c r="A52" s="106" t="s">
        <v>91</v>
      </c>
      <c r="B52" s="11" t="s">
        <v>92</v>
      </c>
      <c r="C52" s="19">
        <v>10</v>
      </c>
      <c r="D52" s="19">
        <v>10</v>
      </c>
      <c r="E52" s="19">
        <v>20</v>
      </c>
      <c r="F52" s="19">
        <v>4</v>
      </c>
      <c r="G52" s="19" t="s">
        <v>18</v>
      </c>
      <c r="H52" s="135" t="s">
        <v>381</v>
      </c>
      <c r="I52" s="138"/>
    </row>
    <row r="53" spans="1:9" s="5" customFormat="1" ht="12.75">
      <c r="A53" s="106" t="s">
        <v>93</v>
      </c>
      <c r="B53" s="11" t="s">
        <v>94</v>
      </c>
      <c r="C53" s="21"/>
      <c r="D53" s="21"/>
      <c r="E53" s="21"/>
      <c r="F53" s="21"/>
      <c r="G53" s="20"/>
      <c r="H53" s="135" t="s">
        <v>381</v>
      </c>
      <c r="I53" s="138"/>
    </row>
    <row r="54" spans="1:9" s="16" customFormat="1" ht="12.75">
      <c r="A54" s="139"/>
      <c r="B54" s="13" t="s">
        <v>29</v>
      </c>
      <c r="C54" s="26">
        <v>65</v>
      </c>
      <c r="D54" s="26">
        <v>50</v>
      </c>
      <c r="E54" s="26">
        <v>115</v>
      </c>
      <c r="F54" s="26">
        <v>23</v>
      </c>
      <c r="G54" s="18"/>
      <c r="H54" s="140"/>
      <c r="I54" s="141"/>
    </row>
    <row r="55" spans="1:9" s="5" customFormat="1" ht="12.75">
      <c r="A55" s="142"/>
      <c r="B55" s="143"/>
      <c r="C55" s="143"/>
      <c r="D55" s="143"/>
      <c r="E55" s="143"/>
      <c r="F55" s="143"/>
      <c r="G55" s="143"/>
      <c r="H55" s="143"/>
      <c r="I55" s="138"/>
    </row>
    <row r="56" spans="1:9" s="5" customFormat="1" ht="12.75">
      <c r="A56" s="239" t="s">
        <v>95</v>
      </c>
      <c r="B56" s="240"/>
      <c r="C56" s="240"/>
      <c r="D56" s="240"/>
      <c r="E56" s="240"/>
      <c r="F56" s="240"/>
      <c r="G56" s="240"/>
      <c r="H56" s="143"/>
      <c r="I56" s="138" t="s">
        <v>382</v>
      </c>
    </row>
    <row r="57" spans="1:9" s="5" customFormat="1" ht="12.75">
      <c r="A57" s="106" t="s">
        <v>96</v>
      </c>
      <c r="B57" s="11" t="s">
        <v>97</v>
      </c>
      <c r="C57" s="9">
        <v>10</v>
      </c>
      <c r="D57" s="9">
        <v>0</v>
      </c>
      <c r="E57" s="9">
        <v>10</v>
      </c>
      <c r="F57" s="9">
        <v>2</v>
      </c>
      <c r="G57" s="9" t="s">
        <v>14</v>
      </c>
      <c r="H57" s="135" t="s">
        <v>380</v>
      </c>
      <c r="I57" s="138" t="s">
        <v>387</v>
      </c>
    </row>
    <row r="58" spans="1:9" s="5" customFormat="1" ht="12.75">
      <c r="A58" s="106" t="s">
        <v>98</v>
      </c>
      <c r="B58" s="11" t="s">
        <v>99</v>
      </c>
      <c r="C58" s="9">
        <v>5</v>
      </c>
      <c r="D58" s="9">
        <v>0</v>
      </c>
      <c r="E58" s="9">
        <v>5</v>
      </c>
      <c r="F58" s="9">
        <v>1</v>
      </c>
      <c r="G58" s="9" t="s">
        <v>14</v>
      </c>
      <c r="H58" s="135" t="s">
        <v>380</v>
      </c>
      <c r="I58" s="138"/>
    </row>
    <row r="59" spans="1:9" s="5" customFormat="1" ht="12.75">
      <c r="A59" s="106" t="s">
        <v>100</v>
      </c>
      <c r="B59" s="11" t="s">
        <v>101</v>
      </c>
      <c r="C59" s="9">
        <v>0</v>
      </c>
      <c r="D59" s="9">
        <v>15</v>
      </c>
      <c r="E59" s="9">
        <v>15</v>
      </c>
      <c r="F59" s="9">
        <v>3</v>
      </c>
      <c r="G59" s="9" t="s">
        <v>18</v>
      </c>
      <c r="H59" s="135" t="s">
        <v>380</v>
      </c>
      <c r="I59" s="138"/>
    </row>
    <row r="60" spans="1:9" s="5" customFormat="1" ht="12.75">
      <c r="A60" s="106" t="s">
        <v>102</v>
      </c>
      <c r="B60" s="11" t="s">
        <v>103</v>
      </c>
      <c r="C60" s="9">
        <v>0</v>
      </c>
      <c r="D60" s="9">
        <v>15</v>
      </c>
      <c r="E60" s="9">
        <v>15</v>
      </c>
      <c r="F60" s="9">
        <v>3</v>
      </c>
      <c r="G60" s="9" t="s">
        <v>18</v>
      </c>
      <c r="H60" s="135" t="s">
        <v>380</v>
      </c>
      <c r="I60" s="138"/>
    </row>
    <row r="61" spans="1:9" s="5" customFormat="1" ht="12.75">
      <c r="A61" s="106" t="s">
        <v>104</v>
      </c>
      <c r="B61" s="11" t="s">
        <v>105</v>
      </c>
      <c r="C61" s="9">
        <v>0</v>
      </c>
      <c r="D61" s="9">
        <v>10</v>
      </c>
      <c r="E61" s="9">
        <v>10</v>
      </c>
      <c r="F61" s="9">
        <v>2</v>
      </c>
      <c r="G61" s="9" t="s">
        <v>18</v>
      </c>
      <c r="H61" s="135" t="s">
        <v>380</v>
      </c>
      <c r="I61" s="138"/>
    </row>
    <row r="62" spans="1:9" s="5" customFormat="1" ht="12.75">
      <c r="A62" s="106" t="s">
        <v>106</v>
      </c>
      <c r="B62" s="11" t="s">
        <v>107</v>
      </c>
      <c r="C62" s="9">
        <v>0</v>
      </c>
      <c r="D62" s="9">
        <v>20</v>
      </c>
      <c r="E62" s="9">
        <v>20</v>
      </c>
      <c r="F62" s="9">
        <v>4</v>
      </c>
      <c r="G62" s="9" t="s">
        <v>18</v>
      </c>
      <c r="H62" s="135" t="s">
        <v>381</v>
      </c>
      <c r="I62" s="138"/>
    </row>
    <row r="63" spans="1:9" s="5" customFormat="1" ht="12.75">
      <c r="A63" s="106" t="s">
        <v>108</v>
      </c>
      <c r="B63" s="11" t="s">
        <v>109</v>
      </c>
      <c r="C63" s="9">
        <v>0</v>
      </c>
      <c r="D63" s="9">
        <v>20</v>
      </c>
      <c r="E63" s="9">
        <v>20</v>
      </c>
      <c r="F63" s="9">
        <v>4</v>
      </c>
      <c r="G63" s="9" t="s">
        <v>18</v>
      </c>
      <c r="H63" s="135" t="s">
        <v>381</v>
      </c>
      <c r="I63" s="138"/>
    </row>
    <row r="64" spans="1:9" s="5" customFormat="1" ht="12.75">
      <c r="A64" s="106" t="s">
        <v>110</v>
      </c>
      <c r="B64" s="11" t="s">
        <v>111</v>
      </c>
      <c r="C64" s="9">
        <v>0</v>
      </c>
      <c r="D64" s="9">
        <v>20</v>
      </c>
      <c r="E64" s="9">
        <v>20</v>
      </c>
      <c r="F64" s="9">
        <v>4</v>
      </c>
      <c r="G64" s="9" t="s">
        <v>18</v>
      </c>
      <c r="H64" s="135" t="s">
        <v>381</v>
      </c>
      <c r="I64" s="138"/>
    </row>
    <row r="65" spans="1:9" s="5" customFormat="1" ht="12.75">
      <c r="A65" s="106" t="s">
        <v>112</v>
      </c>
      <c r="B65" s="11" t="s">
        <v>113</v>
      </c>
      <c r="C65" s="21"/>
      <c r="D65" s="21"/>
      <c r="E65" s="17"/>
      <c r="F65" s="17"/>
      <c r="G65" s="12"/>
      <c r="H65" s="135" t="s">
        <v>381</v>
      </c>
      <c r="I65" s="138"/>
    </row>
    <row r="66" spans="1:9" s="16" customFormat="1" ht="12.75">
      <c r="A66" s="139"/>
      <c r="B66" s="13" t="s">
        <v>29</v>
      </c>
      <c r="C66" s="26">
        <v>15</v>
      </c>
      <c r="D66" s="26">
        <v>100</v>
      </c>
      <c r="E66" s="27">
        <v>115</v>
      </c>
      <c r="F66" s="27">
        <v>23</v>
      </c>
      <c r="G66" s="28"/>
      <c r="H66" s="140"/>
      <c r="I66" s="141"/>
    </row>
    <row r="67" spans="1:9" s="5" customFormat="1" ht="12.75">
      <c r="A67" s="142"/>
      <c r="B67" s="143"/>
      <c r="C67" s="143"/>
      <c r="D67" s="143"/>
      <c r="E67" s="143"/>
      <c r="F67" s="143"/>
      <c r="G67" s="143"/>
      <c r="H67" s="143"/>
      <c r="I67" s="138"/>
    </row>
    <row r="68" spans="1:9" ht="15">
      <c r="A68" s="145"/>
      <c r="B68" s="146"/>
      <c r="C68" s="146"/>
      <c r="D68" s="146"/>
      <c r="E68" s="146"/>
      <c r="F68" s="146"/>
      <c r="G68" s="146"/>
      <c r="H68" s="146"/>
      <c r="I68" s="147"/>
    </row>
    <row r="69" spans="1:9" ht="26.25" customHeight="1">
      <c r="A69" s="236" t="s">
        <v>375</v>
      </c>
      <c r="B69" s="233"/>
      <c r="C69" s="233"/>
      <c r="D69" s="233"/>
      <c r="E69" s="233"/>
      <c r="F69" s="233"/>
      <c r="G69" s="233"/>
      <c r="H69" s="146"/>
      <c r="I69" s="147"/>
    </row>
    <row r="70" spans="1:9" ht="51.75" customHeight="1" thickBot="1">
      <c r="A70" s="237" t="s">
        <v>376</v>
      </c>
      <c r="B70" s="238"/>
      <c r="C70" s="238"/>
      <c r="D70" s="238"/>
      <c r="E70" s="238"/>
      <c r="F70" s="238"/>
      <c r="G70" s="238"/>
      <c r="H70" s="148"/>
      <c r="I70" s="149"/>
    </row>
  </sheetData>
  <sheetProtection/>
  <mergeCells count="9">
    <mergeCell ref="A1:I1"/>
    <mergeCell ref="A3:H3"/>
    <mergeCell ref="A69:G69"/>
    <mergeCell ref="A70:G70"/>
    <mergeCell ref="A56:G56"/>
    <mergeCell ref="A13:G13"/>
    <mergeCell ref="A25:G25"/>
    <mergeCell ref="A36:G36"/>
    <mergeCell ref="A46:G4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Felhasználó</cp:lastModifiedBy>
  <dcterms:created xsi:type="dcterms:W3CDTF">2014-12-09T08:51:35Z</dcterms:created>
  <dcterms:modified xsi:type="dcterms:W3CDTF">2017-03-28T12:09:55Z</dcterms:modified>
  <cp:category/>
  <cp:version/>
  <cp:contentType/>
  <cp:contentStatus/>
</cp:coreProperties>
</file>