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C\Desktop\"/>
    </mc:Choice>
  </mc:AlternateContent>
  <bookViews>
    <workbookView xWindow="0" yWindow="0" windowWidth="28800" windowHeight="11835" tabRatio="767"/>
  </bookViews>
  <sheets>
    <sheet name="CSKN FOKSZ LEV." sheetId="50" r:id="rId1"/>
  </sheets>
  <calcPr calcId="152511"/>
</workbook>
</file>

<file path=xl/calcChain.xml><?xml version="1.0" encoding="utf-8"?>
<calcChain xmlns="http://schemas.openxmlformats.org/spreadsheetml/2006/main">
  <c r="V3" i="50" l="1"/>
  <c r="R4" i="50"/>
  <c r="U4" i="50" s="1"/>
  <c r="X4" i="50"/>
  <c r="R5" i="50"/>
  <c r="S5" i="50"/>
  <c r="W5" i="50"/>
  <c r="X5" i="50"/>
  <c r="R6" i="50"/>
  <c r="U6" i="50" s="1"/>
  <c r="W6" i="50" s="1"/>
  <c r="X6" i="50"/>
  <c r="R7" i="50"/>
  <c r="U7" i="50" s="1"/>
  <c r="W7" i="50" s="1"/>
  <c r="X7" i="50"/>
  <c r="R8" i="50"/>
  <c r="S8" i="50"/>
  <c r="W8" i="50"/>
  <c r="X8" i="50"/>
  <c r="R9" i="50"/>
  <c r="U9" i="50" s="1"/>
  <c r="W9" i="50" s="1"/>
  <c r="X9" i="50"/>
  <c r="U11" i="50"/>
  <c r="R12" i="50"/>
  <c r="S12" i="50"/>
  <c r="X12" i="50"/>
  <c r="R13" i="50"/>
  <c r="S13" i="50"/>
  <c r="V13" i="50" s="1"/>
  <c r="W13" i="50" s="1"/>
  <c r="X13" i="50"/>
  <c r="R14" i="50"/>
  <c r="S14" i="50"/>
  <c r="V14" i="50" s="1"/>
  <c r="W14" i="50" s="1"/>
  <c r="X14" i="50"/>
  <c r="U15" i="50"/>
  <c r="R16" i="50"/>
  <c r="S16" i="50"/>
  <c r="W16" i="50"/>
  <c r="X16" i="50"/>
  <c r="R17" i="50"/>
  <c r="S17" i="50"/>
  <c r="W17" i="50"/>
  <c r="X17" i="50"/>
  <c r="R18" i="50"/>
  <c r="S18" i="50"/>
  <c r="W18" i="50"/>
  <c r="X18" i="50"/>
  <c r="R19" i="50"/>
  <c r="S19" i="50"/>
  <c r="W19" i="50"/>
  <c r="X19" i="50"/>
  <c r="R20" i="50"/>
  <c r="S20" i="50"/>
  <c r="W20" i="50"/>
  <c r="X20" i="50"/>
  <c r="R21" i="50"/>
  <c r="S21" i="50"/>
  <c r="W21" i="50"/>
  <c r="X21" i="50"/>
  <c r="R22" i="50"/>
  <c r="S22" i="50"/>
  <c r="V22" i="50" s="1"/>
  <c r="X22" i="50"/>
  <c r="V24" i="50"/>
  <c r="R25" i="50"/>
  <c r="S25" i="50"/>
  <c r="W25" i="50"/>
  <c r="X25" i="50"/>
  <c r="R26" i="50"/>
  <c r="S26" i="50"/>
  <c r="W26" i="50"/>
  <c r="X26" i="50"/>
  <c r="R27" i="50"/>
  <c r="S27" i="50"/>
  <c r="W27" i="50"/>
  <c r="X27" i="50"/>
  <c r="R28" i="50"/>
  <c r="S28" i="50"/>
  <c r="W28" i="50"/>
  <c r="X28" i="50"/>
  <c r="R29" i="50"/>
  <c r="S29" i="50"/>
  <c r="W29" i="50"/>
  <c r="X29" i="50"/>
  <c r="R30" i="50"/>
  <c r="S30" i="50"/>
  <c r="W30" i="50"/>
  <c r="X30" i="50"/>
  <c r="R31" i="50"/>
  <c r="S31" i="50"/>
  <c r="W31" i="50"/>
  <c r="X31" i="50"/>
  <c r="R32" i="50"/>
  <c r="S32" i="50"/>
  <c r="W32" i="50"/>
  <c r="X32" i="50"/>
  <c r="R33" i="50"/>
  <c r="U33" i="50" s="1"/>
  <c r="S33" i="50"/>
  <c r="X33" i="50"/>
  <c r="R34" i="50"/>
  <c r="S34" i="50"/>
  <c r="W34" i="50"/>
  <c r="X34" i="50"/>
  <c r="R35" i="50"/>
  <c r="S35" i="50"/>
  <c r="W35" i="50"/>
  <c r="X35" i="50"/>
  <c r="R36" i="50"/>
  <c r="S36" i="50"/>
  <c r="W36" i="50"/>
  <c r="X36" i="50"/>
  <c r="R37" i="50"/>
  <c r="S37" i="50"/>
  <c r="W37" i="50"/>
  <c r="X37" i="50"/>
  <c r="R38" i="50"/>
  <c r="S38" i="50"/>
  <c r="W38" i="50"/>
  <c r="X38" i="50"/>
  <c r="R39" i="50"/>
  <c r="S39" i="50"/>
  <c r="W39" i="50"/>
  <c r="X39" i="50"/>
  <c r="R40" i="50"/>
  <c r="U40" i="50" s="1"/>
  <c r="W40" i="50" s="1"/>
  <c r="S40" i="50"/>
  <c r="X40" i="50"/>
  <c r="R41" i="50"/>
  <c r="U41" i="50" s="1"/>
  <c r="W41" i="50" s="1"/>
  <c r="S41" i="50"/>
  <c r="X41" i="50"/>
  <c r="T42" i="50"/>
  <c r="T23" i="50" s="1"/>
  <c r="R43" i="50"/>
  <c r="S43" i="50"/>
  <c r="V43" i="50" s="1"/>
  <c r="X43" i="50"/>
  <c r="R44" i="50"/>
  <c r="U44" i="50" s="1"/>
  <c r="S44" i="50"/>
  <c r="V44" i="50" s="1"/>
  <c r="X44" i="50"/>
  <c r="R45" i="50"/>
  <c r="U45" i="50" s="1"/>
  <c r="S45" i="50"/>
  <c r="V45" i="50" s="1"/>
  <c r="X45" i="50"/>
  <c r="R46" i="50"/>
  <c r="U46" i="50" s="1"/>
  <c r="S46" i="50"/>
  <c r="V46" i="50"/>
  <c r="X46" i="50"/>
  <c r="R47" i="50"/>
  <c r="U47" i="50" s="1"/>
  <c r="S47" i="50"/>
  <c r="V47" i="50" s="1"/>
  <c r="X47" i="50"/>
  <c r="F48" i="50"/>
  <c r="G48" i="50"/>
  <c r="H48" i="50"/>
  <c r="I48" i="50"/>
  <c r="J48" i="50"/>
  <c r="K48" i="50"/>
  <c r="L48" i="50"/>
  <c r="M48" i="50"/>
  <c r="N48" i="50"/>
  <c r="O48" i="50"/>
  <c r="P48" i="50"/>
  <c r="P49" i="50" s="1"/>
  <c r="Q48" i="50"/>
  <c r="F49" i="50"/>
  <c r="G49" i="50"/>
  <c r="H49" i="50"/>
  <c r="I49" i="50"/>
  <c r="J49" i="50"/>
  <c r="K49" i="50"/>
  <c r="L49" i="50"/>
  <c r="M49" i="50"/>
  <c r="N49" i="50"/>
  <c r="O49" i="50"/>
  <c r="Q49" i="50"/>
  <c r="S15" i="50" l="1"/>
  <c r="R49" i="50"/>
  <c r="W46" i="50"/>
  <c r="W44" i="50"/>
  <c r="X42" i="50"/>
  <c r="R42" i="50"/>
  <c r="R24" i="50"/>
  <c r="R23" i="50" s="1"/>
  <c r="X15" i="50"/>
  <c r="R15" i="50"/>
  <c r="X11" i="50"/>
  <c r="S11" i="50"/>
  <c r="S10" i="50" s="1"/>
  <c r="R11" i="50"/>
  <c r="U10" i="50"/>
  <c r="S3" i="50"/>
  <c r="X3" i="50"/>
  <c r="S24" i="50"/>
  <c r="X24" i="50"/>
  <c r="W22" i="50"/>
  <c r="W15" i="50" s="1"/>
  <c r="V15" i="50"/>
  <c r="U3" i="50"/>
  <c r="W4" i="50"/>
  <c r="W3" i="50" s="1"/>
  <c r="V42" i="50"/>
  <c r="S49" i="50"/>
  <c r="U24" i="50"/>
  <c r="W47" i="50"/>
  <c r="W45" i="50"/>
  <c r="X10" i="50"/>
  <c r="U43" i="50"/>
  <c r="W33" i="50"/>
  <c r="W24" i="50" s="1"/>
  <c r="V12" i="50"/>
  <c r="R3" i="50"/>
  <c r="R48" i="50" s="1"/>
  <c r="S48" i="50" l="1"/>
  <c r="R10" i="50"/>
  <c r="X49" i="50"/>
  <c r="S23" i="50"/>
  <c r="X48" i="50"/>
  <c r="X23" i="50"/>
  <c r="W12" i="50"/>
  <c r="W11" i="50" s="1"/>
  <c r="W10" i="50" s="1"/>
  <c r="V11" i="50"/>
  <c r="V10" i="50" s="1"/>
  <c r="U42" i="50"/>
  <c r="U48" i="50" s="1"/>
  <c r="W43" i="50"/>
  <c r="W42" i="50" s="1"/>
  <c r="W23" i="50" s="1"/>
  <c r="V48" i="50"/>
  <c r="V23" i="50"/>
  <c r="U23" i="50"/>
  <c r="W48" i="50" l="1"/>
  <c r="W49" i="50"/>
</calcChain>
</file>

<file path=xl/sharedStrings.xml><?xml version="1.0" encoding="utf-8"?>
<sst xmlns="http://schemas.openxmlformats.org/spreadsheetml/2006/main" count="273" uniqueCount="124">
  <si>
    <t>Tárgykód</t>
  </si>
  <si>
    <t>Óra ea./félév</t>
  </si>
  <si>
    <t>Óra gy/félév</t>
  </si>
  <si>
    <t>Tantárgy</t>
  </si>
  <si>
    <t>Szak</t>
  </si>
  <si>
    <t>Félév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</si>
  <si>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</si>
  <si>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</si>
  <si>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</si>
  <si>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</si>
  <si>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</si>
  <si>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</si>
  <si>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</si>
  <si>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</si>
  <si>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</si>
  <si>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Évfolyam</t>
  </si>
  <si>
    <t>Kredit</t>
  </si>
  <si>
    <t>F. zárás</t>
  </si>
  <si>
    <t>4. ea.</t>
  </si>
  <si>
    <t>4. gy.</t>
  </si>
  <si>
    <t>4. kr.</t>
  </si>
  <si>
    <t>előfeltételek</t>
  </si>
  <si>
    <t>gy</t>
  </si>
  <si>
    <t>v</t>
  </si>
  <si>
    <t>Hetek száma</t>
  </si>
  <si>
    <t>Munkaerő-piaci ismeretek</t>
  </si>
  <si>
    <t>Jogi és gazdasági alapismeretek</t>
  </si>
  <si>
    <t>Idegen nyelv</t>
  </si>
  <si>
    <t>Filozófiatörténet</t>
  </si>
  <si>
    <t>Bevezetés a kereszténységbe</t>
  </si>
  <si>
    <t>Általános és fejlődéslélektan 1.</t>
  </si>
  <si>
    <t>Általános és fejlődéslélektan 2.</t>
  </si>
  <si>
    <t>Komplex ped.1.</t>
  </si>
  <si>
    <t>Családpedagógia</t>
  </si>
  <si>
    <t>Képzési terület szerinti közös modul (6+15=)21 kredit</t>
  </si>
  <si>
    <t>Képzési ág szerinti modul közös modul15 kredit</t>
  </si>
  <si>
    <t>Egészségtudományi alapismeretek (egészséges életmód és életvezetés)</t>
  </si>
  <si>
    <t>Gyermekápolás- és táplálkozástan</t>
  </si>
  <si>
    <t>Gyermekgyógyászat, alkalmazott gyógyszertan</t>
  </si>
  <si>
    <t>Komplex pedagógia 1. (Értékorientált pedagógia)</t>
  </si>
  <si>
    <t>Szakképzési modul (57 kredit+ 30 kredit szakmai gyakorlat)=87 kredit</t>
  </si>
  <si>
    <t>Szakképzési modul elméleti fejezete (57 kredit</t>
  </si>
  <si>
    <t>Családgondozás: egyéni és szülőcsoportos tanácsadás</t>
  </si>
  <si>
    <t>Művészeti nevelés 2. (Ének-zenei nevelés és módszertana)</t>
  </si>
  <si>
    <t xml:space="preserve">Művészeti nevelés 3. (Vizuális nevelés és módszertana) </t>
  </si>
  <si>
    <t>Művészeti nevelés 4. (Bábjáték és módszertana )</t>
  </si>
  <si>
    <t>Szakmai gyakorlat (30 kredit)</t>
  </si>
  <si>
    <t>Szakmaikészség-fejlesztés 1. (kommunikáció a családdal, a gyermeki kommunikáció)</t>
  </si>
  <si>
    <t>Szakmaikészség-fejlesztés 2.</t>
  </si>
  <si>
    <t>Szakmai gyakorlat 3. (bölcsődei dokumentáció és demonstráció)</t>
  </si>
  <si>
    <t xml:space="preserve">Szakmai gyakorlat 4. (bölcsőde) </t>
  </si>
  <si>
    <t>Szakmai gyakorlat 5. (bölcsődei gyakorlat+zárógyakorlat)</t>
  </si>
  <si>
    <t>féléves összesítés</t>
  </si>
  <si>
    <t>Csecsemő és kisgyermeknevelő fszk összesen</t>
  </si>
  <si>
    <t>Kulcskompetencia (közös modul)=12 kredit</t>
  </si>
  <si>
    <t>Szakmai gyakorlat 2. (védőnő, gyermekorvosi ellátás, korai fejlesztő, gyermekosztály)</t>
  </si>
  <si>
    <t>Mozgásfejlődés és -fejlesztés</t>
  </si>
  <si>
    <t>A szociális ellátórendszer formái és intézményei</t>
  </si>
  <si>
    <t>Művészeti nevelés 1. (A csecsemő- és kisgyermekkor irodalma)</t>
  </si>
  <si>
    <t>Képzési terület szerinti közös modulból 6 kredit</t>
  </si>
  <si>
    <t>Szakmai gyakorlat 1. (intézménylátogatás: óvoda, családi napközi, gyermekjóléti szolgálat)</t>
  </si>
  <si>
    <t>Csecsemő- és gyermekgondozási ismeretek</t>
  </si>
  <si>
    <t>Komplex ped.2.</t>
  </si>
  <si>
    <t>Szakmai gyakorlat 2.</t>
  </si>
  <si>
    <t>Szakmai gyakorlat 3.</t>
  </si>
  <si>
    <t>Szakmai gyakorlat 4.</t>
  </si>
  <si>
    <t>A játék a nevelésben</t>
  </si>
  <si>
    <t>Környezeti és matematikai tapasztalat- és  ismeretszerzés módszerei</t>
  </si>
  <si>
    <t>Komplex pedagógia 2. (A csecsemő- és kisgyermekkor pedagógiája)</t>
  </si>
  <si>
    <t>Korai nyelvi-kommunikációs nevelés</t>
  </si>
  <si>
    <t>Kisebbségtudományi és romológiai alapismeretek</t>
  </si>
  <si>
    <t>Informatika 1.</t>
  </si>
  <si>
    <t>Informatika 2.</t>
  </si>
  <si>
    <t>BLCSGN1001</t>
  </si>
  <si>
    <t>BLCSGN1002</t>
  </si>
  <si>
    <t>BLCSGN2001</t>
  </si>
  <si>
    <t>BLCSGN2002</t>
  </si>
  <si>
    <t>BLCSGN1003</t>
  </si>
  <si>
    <t>BLCSGN1004</t>
  </si>
  <si>
    <t>BLCSGN1005</t>
  </si>
  <si>
    <t>BLCSGN2004</t>
  </si>
  <si>
    <t>BLCSGN1006</t>
  </si>
  <si>
    <t>BLCSGN1007</t>
  </si>
  <si>
    <t>BLCSGN1008</t>
  </si>
  <si>
    <t>BLCSGN2005</t>
  </si>
  <si>
    <t>BLCSGN1009</t>
  </si>
  <si>
    <t>BLCSGN1010</t>
  </si>
  <si>
    <t>BLCSGN1011</t>
  </si>
  <si>
    <t>BLCSGN2003</t>
  </si>
  <si>
    <t>BLCSGN1012</t>
  </si>
  <si>
    <t>BLCSGN2006</t>
  </si>
  <si>
    <t>BLCSGN1013</t>
  </si>
  <si>
    <t>BLCSGN2007</t>
  </si>
  <si>
    <t>BLCSGN2008</t>
  </si>
  <si>
    <t>BLCSGN1014</t>
  </si>
  <si>
    <t>BLCSGN1015</t>
  </si>
  <si>
    <t>BLCSGN1016</t>
  </si>
  <si>
    <t>BLCSGN2009</t>
  </si>
  <si>
    <t>BLCSGN1017</t>
  </si>
  <si>
    <t>BLCSGN2010</t>
  </si>
  <si>
    <t>BLCSGN2011</t>
  </si>
  <si>
    <t>BLCSGN2012</t>
  </si>
  <si>
    <t>BLCSGN2013</t>
  </si>
  <si>
    <t>BLCSGN2014</t>
  </si>
  <si>
    <t>Személyiségfejlesztés a néphagyomány eszközeivel</t>
  </si>
  <si>
    <t>Komplex pedagógia 3. (A keresztény nevelés alapjai, kompetenciaalapú pedagógia)</t>
  </si>
  <si>
    <t>Csecsemő- és kisgyermeknev. felsőoktatási szakképzés levelező tagozat</t>
  </si>
  <si>
    <t>Óra össz./félév</t>
  </si>
  <si>
    <t>Pedagógiai szociálpszichológia</t>
  </si>
  <si>
    <t>CSKN</t>
  </si>
  <si>
    <t>I.</t>
  </si>
  <si>
    <t>1.</t>
  </si>
  <si>
    <t>2.</t>
  </si>
  <si>
    <t>II.</t>
  </si>
  <si>
    <t>3.</t>
  </si>
  <si>
    <t>4.</t>
  </si>
  <si>
    <t>Nevelés- és művelődéstörténet 1.</t>
  </si>
  <si>
    <t>HFALTALB001</t>
  </si>
  <si>
    <t>HFALTALB092</t>
  </si>
  <si>
    <t>RTALTALB152</t>
  </si>
  <si>
    <t>RTALTALB007</t>
  </si>
  <si>
    <t>RTALTALB014</t>
  </si>
  <si>
    <t>NMALTALB431</t>
  </si>
  <si>
    <t>NMALTALB432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</si>
</sst>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9"/>
      <name val="Arial CE"/>
      <charset val="238"/>
    </font>
    <font>
      <b/>
      <sz val="3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 CE"/>
      <charset val="238"/>
    </font>
    <font>
      <sz val="7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shrinkToFit="1"/>
    </xf>
    <xf numFmtId="0" fontId="1" fillId="0" borderId="1" xfId="0" applyFont="1" applyFill="1" applyBorder="1" applyAlignment="1"/>
    <xf numFmtId="0" fontId="1" fillId="3" borderId="6" xfId="0" applyNumberFormat="1" applyFont="1" applyFill="1" applyBorder="1" applyAlignment="1">
      <alignment horizontal="center" vertical="center" textRotation="90" shrinkToFit="1"/>
    </xf>
    <xf numFmtId="0" fontId="1" fillId="3" borderId="6" xfId="0" applyFont="1" applyFill="1" applyBorder="1" applyAlignment="1">
      <alignment horizontal="center" vertical="center" textRotation="90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center" shrinkToFit="1"/>
    </xf>
    <xf numFmtId="0" fontId="1" fillId="5" borderId="7" xfId="0" applyFont="1" applyFill="1" applyBorder="1" applyAlignment="1">
      <alignment horizontal="left"/>
    </xf>
    <xf numFmtId="1" fontId="1" fillId="5" borderId="8" xfId="0" applyNumberFormat="1" applyFont="1" applyFill="1" applyBorder="1" applyAlignment="1">
      <alignment horizontal="center" shrinkToFit="1"/>
    </xf>
    <xf numFmtId="0" fontId="1" fillId="5" borderId="9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shrinkToFit="1"/>
    </xf>
    <xf numFmtId="0" fontId="1" fillId="6" borderId="10" xfId="0" applyNumberFormat="1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shrinkToFit="1"/>
    </xf>
    <xf numFmtId="0" fontId="1" fillId="6" borderId="8" xfId="0" applyNumberFormat="1" applyFont="1" applyFill="1" applyBorder="1" applyAlignment="1">
      <alignment horizontal="center" vertical="center" shrinkToFit="1"/>
    </xf>
    <xf numFmtId="0" fontId="1" fillId="6" borderId="9" xfId="0" applyFont="1" applyFill="1" applyBorder="1" applyAlignment="1">
      <alignment horizontal="center" shrinkToFit="1"/>
    </xf>
    <xf numFmtId="0" fontId="1" fillId="6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1" fillId="6" borderId="7" xfId="0" applyNumberFormat="1" applyFont="1" applyFill="1" applyBorder="1" applyAlignment="1">
      <alignment horizontal="center" vertical="center" shrinkToFit="1"/>
    </xf>
    <xf numFmtId="0" fontId="1" fillId="3" borderId="14" xfId="0" applyNumberFormat="1" applyFont="1" applyFill="1" applyBorder="1" applyAlignment="1">
      <alignment horizontal="center" vertical="center" textRotation="90" shrinkToFit="1"/>
    </xf>
    <xf numFmtId="0" fontId="1" fillId="6" borderId="15" xfId="0" applyFont="1" applyFill="1" applyBorder="1" applyAlignment="1"/>
    <xf numFmtId="0" fontId="1" fillId="6" borderId="7" xfId="0" applyFont="1" applyFill="1" applyBorder="1" applyAlignment="1"/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/>
    </xf>
    <xf numFmtId="0" fontId="1" fillId="6" borderId="16" xfId="0" applyFont="1" applyFill="1" applyBorder="1" applyAlignment="1"/>
    <xf numFmtId="0" fontId="1" fillId="0" borderId="16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 shrinkToFit="1"/>
    </xf>
    <xf numFmtId="0" fontId="1" fillId="0" borderId="16" xfId="0" applyNumberFormat="1" applyFont="1" applyFill="1" applyBorder="1" applyAlignment="1">
      <alignment horizontal="center" shrinkToFit="1"/>
    </xf>
    <xf numFmtId="0" fontId="1" fillId="0" borderId="18" xfId="0" applyNumberFormat="1" applyFont="1" applyFill="1" applyBorder="1" applyAlignment="1">
      <alignment horizont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3" borderId="20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 textRotation="90" shrinkToFit="1"/>
    </xf>
    <xf numFmtId="0" fontId="1" fillId="3" borderId="22" xfId="0" applyNumberFormat="1" applyFont="1" applyFill="1" applyBorder="1" applyAlignment="1">
      <alignment horizontal="center" vertical="center" textRotation="90" shrinkToFit="1"/>
    </xf>
    <xf numFmtId="0" fontId="1" fillId="3" borderId="20" xfId="0" applyNumberFormat="1" applyFont="1" applyFill="1" applyBorder="1" applyAlignment="1">
      <alignment horizontal="center" vertical="center" textRotation="90" shrinkToFit="1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zoomScaleNormal="100" workbookViewId="0">
      <selection sqref="A1:Z1"/>
    </sheetView>
  </sheetViews>
  <sheetFormatPr defaultRowHeight="12.75" x14ac:dyDescent="0.2"/>
  <cols>
    <col min="1" max="1" width="4.140625" customWidth="1"/>
    <col min="2" max="3" width="2.85546875" customWidth="1"/>
    <col min="4" max="4" width="11.7109375" bestFit="1" customWidth="1"/>
    <col min="5" max="5" width="70.28515625" bestFit="1" customWidth="1"/>
    <col min="6" max="7" width="2.7109375" customWidth="1"/>
    <col min="8" max="8" width="2.42578125" customWidth="1"/>
    <col min="9" max="10" width="2.7109375" customWidth="1"/>
    <col min="11" max="11" width="2.42578125" customWidth="1"/>
    <col min="12" max="13" width="2.7109375" customWidth="1"/>
    <col min="14" max="14" width="2.42578125" customWidth="1"/>
    <col min="15" max="16" width="2.7109375" customWidth="1"/>
    <col min="17" max="17" width="2" customWidth="1"/>
    <col min="18" max="18" width="4.7109375" customWidth="1"/>
    <col min="19" max="19" width="3.85546875" customWidth="1"/>
    <col min="20" max="20" width="2.85546875" customWidth="1"/>
    <col min="21" max="21" width="3.42578125" customWidth="1"/>
    <col min="22" max="22" width="4.28515625" customWidth="1"/>
    <col min="23" max="23" width="3.7109375" customWidth="1"/>
    <col min="24" max="24" width="3.85546875" customWidth="1"/>
    <col min="25" max="25" width="3" customWidth="1"/>
    <col min="26" max="26" width="8.140625" customWidth="1"/>
  </cols>
  <sheetData>
    <row r="1" spans="1:29" s="3" customFormat="1" ht="49.5" customHeight="1" x14ac:dyDescent="0.5">
      <c r="A1" s="93" t="s">
        <v>106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"/>
      <c r="AB1" s="1"/>
      <c r="AC1" s="1"/>
    </row>
    <row r="2" spans="1:29" s="3" customFormat="1" ht="49.15" customHeight="1" thickBot="1" x14ac:dyDescent="0.25">
      <c r="A2" s="65" t="s">
        <v>4</v>
      </c>
      <c r="B2" s="66" t="s">
        <v>15</v>
      </c>
      <c r="C2" s="66" t="s">
        <v>5</v>
      </c>
      <c r="D2" s="67" t="s">
        <v>0</v>
      </c>
      <c r="E2" s="68" t="s">
        <v>3</v>
      </c>
      <c r="F2" s="69" t="s">
        <v>6</v>
      </c>
      <c r="G2" s="70" t="s">
        <v>7</v>
      </c>
      <c r="H2" s="71" t="s">
        <v>8</v>
      </c>
      <c r="I2" s="69" t="s">
        <v>9</v>
      </c>
      <c r="J2" s="70" t="s">
        <v>10</v>
      </c>
      <c r="K2" s="71" t="s">
        <v>11</v>
      </c>
      <c r="L2" s="69" t="s">
        <v>12</v>
      </c>
      <c r="M2" s="70" t="s">
        <v>13</v>
      </c>
      <c r="N2" s="71" t="s">
        <v>14</v>
      </c>
      <c r="O2" s="69" t="s">
        <v>18</v>
      </c>
      <c r="P2" s="70" t="s">
        <v>19</v>
      </c>
      <c r="Q2" s="71" t="s">
        <v>20</v>
      </c>
      <c r="R2" s="43" t="s">
        <v>1</v>
      </c>
      <c r="S2" s="43" t="s">
        <v>2</v>
      </c>
      <c r="T2" s="43" t="s">
        <v>24</v>
      </c>
      <c r="U2" s="21" t="s">
        <v>1</v>
      </c>
      <c r="V2" s="21" t="s">
        <v>2</v>
      </c>
      <c r="W2" s="21" t="s">
        <v>107</v>
      </c>
      <c r="X2" s="21" t="s">
        <v>16</v>
      </c>
      <c r="Y2" s="22" t="s">
        <v>17</v>
      </c>
      <c r="Z2" s="22" t="s">
        <v>21</v>
      </c>
    </row>
    <row r="3" spans="1:29" s="1" customFormat="1" ht="13.9" customHeight="1" thickBot="1" x14ac:dyDescent="0.25">
      <c r="A3" s="95" t="s">
        <v>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80">
        <f>SUM(R4:R9)</f>
        <v>10</v>
      </c>
      <c r="S3" s="80">
        <f>SUM(S4:S9)</f>
        <v>55</v>
      </c>
      <c r="T3" s="80"/>
      <c r="U3" s="80">
        <f>SUM(U4:U9)</f>
        <v>10</v>
      </c>
      <c r="V3" s="80">
        <f>SUM(V4:V9)</f>
        <v>55</v>
      </c>
      <c r="W3" s="80">
        <f>SUM(W4:W9)</f>
        <v>65</v>
      </c>
      <c r="X3" s="31">
        <f>SUM(X4:X9)</f>
        <v>12</v>
      </c>
      <c r="Y3" s="32"/>
      <c r="Z3" s="32"/>
    </row>
    <row r="4" spans="1:29" s="1" customFormat="1" ht="12" x14ac:dyDescent="0.2">
      <c r="A4" s="82" t="s">
        <v>109</v>
      </c>
      <c r="B4" s="81" t="s">
        <v>110</v>
      </c>
      <c r="C4" s="84" t="s">
        <v>111</v>
      </c>
      <c r="D4" s="59" t="s">
        <v>73</v>
      </c>
      <c r="E4" s="2" t="s">
        <v>71</v>
      </c>
      <c r="F4" s="6">
        <v>0</v>
      </c>
      <c r="G4" s="5">
        <v>10</v>
      </c>
      <c r="H4" s="7">
        <v>2</v>
      </c>
      <c r="I4" s="6"/>
      <c r="J4" s="5"/>
      <c r="K4" s="7"/>
      <c r="L4" s="6"/>
      <c r="M4" s="5"/>
      <c r="N4" s="7"/>
      <c r="O4" s="6"/>
      <c r="P4" s="5"/>
      <c r="Q4" s="7"/>
      <c r="R4" s="12">
        <f t="shared" ref="R4:S8" si="0">F4+I4+L4+O4</f>
        <v>0</v>
      </c>
      <c r="S4" s="6">
        <v>10</v>
      </c>
      <c r="T4" s="6"/>
      <c r="U4" s="12">
        <f>R4*T4</f>
        <v>0</v>
      </c>
      <c r="V4" s="12">
        <v>10</v>
      </c>
      <c r="W4" s="12">
        <f t="shared" ref="W4:W9" si="1">SUM(U4:V4)</f>
        <v>10</v>
      </c>
      <c r="X4" s="15">
        <f t="shared" ref="X4:X9" si="2">H4+K4+N4+Q4</f>
        <v>2</v>
      </c>
      <c r="Y4" s="17" t="s">
        <v>22</v>
      </c>
      <c r="Z4" s="17"/>
    </row>
    <row r="5" spans="1:29" s="1" customFormat="1" ht="12" x14ac:dyDescent="0.2">
      <c r="A5" s="82" t="s">
        <v>109</v>
      </c>
      <c r="B5" s="81" t="s">
        <v>110</v>
      </c>
      <c r="C5" s="84" t="s">
        <v>111</v>
      </c>
      <c r="D5" s="61" t="s">
        <v>74</v>
      </c>
      <c r="E5" s="2" t="s">
        <v>25</v>
      </c>
      <c r="F5" s="6">
        <v>5</v>
      </c>
      <c r="G5" s="5">
        <v>5</v>
      </c>
      <c r="H5" s="7">
        <v>2</v>
      </c>
      <c r="I5" s="6"/>
      <c r="J5" s="5"/>
      <c r="K5" s="7"/>
      <c r="L5" s="6"/>
      <c r="M5" s="5"/>
      <c r="N5" s="7"/>
      <c r="O5" s="6"/>
      <c r="P5" s="5"/>
      <c r="Q5" s="7"/>
      <c r="R5" s="12">
        <f>F5+I5+L5+O5</f>
        <v>5</v>
      </c>
      <c r="S5" s="6">
        <f>G5+J5+M5+P5</f>
        <v>5</v>
      </c>
      <c r="T5" s="6"/>
      <c r="U5" s="12">
        <v>5</v>
      </c>
      <c r="V5" s="12">
        <v>5</v>
      </c>
      <c r="W5" s="12">
        <f>SUM(U5:V5)</f>
        <v>10</v>
      </c>
      <c r="X5" s="15">
        <f>H5+K5+N5+Q5</f>
        <v>2</v>
      </c>
      <c r="Y5" s="17" t="s">
        <v>23</v>
      </c>
      <c r="Z5" s="17"/>
    </row>
    <row r="6" spans="1:29" s="1" customFormat="1" ht="12" x14ac:dyDescent="0.2">
      <c r="A6" s="82" t="s">
        <v>109</v>
      </c>
      <c r="B6" s="81" t="s">
        <v>110</v>
      </c>
      <c r="C6" s="84" t="s">
        <v>112</v>
      </c>
      <c r="D6" s="61" t="s">
        <v>75</v>
      </c>
      <c r="E6" s="55" t="s">
        <v>72</v>
      </c>
      <c r="F6" s="5"/>
      <c r="G6" s="5"/>
      <c r="H6" s="7"/>
      <c r="I6" s="6">
        <v>0</v>
      </c>
      <c r="J6" s="5">
        <v>10</v>
      </c>
      <c r="K6" s="7">
        <v>2</v>
      </c>
      <c r="L6" s="6"/>
      <c r="M6" s="5"/>
      <c r="N6" s="7"/>
      <c r="O6" s="6"/>
      <c r="P6" s="5"/>
      <c r="Q6" s="7"/>
      <c r="R6" s="12">
        <f t="shared" si="0"/>
        <v>0</v>
      </c>
      <c r="S6" s="6">
        <v>10</v>
      </c>
      <c r="T6" s="6"/>
      <c r="U6" s="12">
        <f>R6*T6</f>
        <v>0</v>
      </c>
      <c r="V6" s="12">
        <v>10</v>
      </c>
      <c r="W6" s="12">
        <f t="shared" si="1"/>
        <v>10</v>
      </c>
      <c r="X6" s="11">
        <f t="shared" si="2"/>
        <v>2</v>
      </c>
      <c r="Y6" s="17" t="s">
        <v>22</v>
      </c>
      <c r="Z6" s="17"/>
    </row>
    <row r="7" spans="1:29" s="1" customFormat="1" ht="12" x14ac:dyDescent="0.2">
      <c r="A7" s="82" t="s">
        <v>109</v>
      </c>
      <c r="B7" s="81" t="s">
        <v>110</v>
      </c>
      <c r="C7" s="84" t="s">
        <v>112</v>
      </c>
      <c r="D7" s="61" t="s">
        <v>76</v>
      </c>
      <c r="E7" s="2" t="s">
        <v>47</v>
      </c>
      <c r="F7" s="6"/>
      <c r="G7" s="5"/>
      <c r="H7" s="7"/>
      <c r="I7" s="6">
        <v>0</v>
      </c>
      <c r="J7" s="5">
        <v>10</v>
      </c>
      <c r="K7" s="7">
        <v>2</v>
      </c>
      <c r="L7" s="6"/>
      <c r="M7" s="5"/>
      <c r="N7" s="7"/>
      <c r="O7" s="6"/>
      <c r="P7" s="5"/>
      <c r="Q7" s="7"/>
      <c r="R7" s="12">
        <f t="shared" si="0"/>
        <v>0</v>
      </c>
      <c r="S7" s="6">
        <v>10</v>
      </c>
      <c r="T7" s="6"/>
      <c r="U7" s="12">
        <f>R7*T7</f>
        <v>0</v>
      </c>
      <c r="V7" s="12">
        <v>10</v>
      </c>
      <c r="W7" s="12">
        <f t="shared" si="1"/>
        <v>10</v>
      </c>
      <c r="X7" s="11">
        <f t="shared" si="2"/>
        <v>2</v>
      </c>
      <c r="Y7" s="17" t="s">
        <v>22</v>
      </c>
      <c r="Z7" s="14"/>
    </row>
    <row r="8" spans="1:29" s="1" customFormat="1" ht="12" x14ac:dyDescent="0.2">
      <c r="A8" s="82" t="s">
        <v>109</v>
      </c>
      <c r="B8" s="81" t="s">
        <v>110</v>
      </c>
      <c r="C8" s="84" t="s">
        <v>111</v>
      </c>
      <c r="D8" s="61" t="s">
        <v>77</v>
      </c>
      <c r="E8" s="55" t="s">
        <v>26</v>
      </c>
      <c r="F8" s="5">
        <v>5</v>
      </c>
      <c r="G8" s="5">
        <v>5</v>
      </c>
      <c r="H8" s="7">
        <v>2</v>
      </c>
      <c r="I8" s="5"/>
      <c r="J8" s="5"/>
      <c r="K8" s="7"/>
      <c r="L8" s="5"/>
      <c r="M8" s="5"/>
      <c r="N8" s="7"/>
      <c r="O8" s="5"/>
      <c r="P8" s="5"/>
      <c r="Q8" s="7"/>
      <c r="R8" s="12">
        <f t="shared" si="0"/>
        <v>5</v>
      </c>
      <c r="S8" s="5">
        <f t="shared" si="0"/>
        <v>5</v>
      </c>
      <c r="T8" s="6"/>
      <c r="U8" s="12">
        <v>5</v>
      </c>
      <c r="V8" s="12">
        <v>5</v>
      </c>
      <c r="W8" s="12">
        <f t="shared" si="1"/>
        <v>10</v>
      </c>
      <c r="X8" s="11">
        <f t="shared" si="2"/>
        <v>2</v>
      </c>
      <c r="Y8" s="17" t="s">
        <v>22</v>
      </c>
      <c r="Z8" s="14"/>
    </row>
    <row r="9" spans="1:29" s="1" customFormat="1" thickBot="1" x14ac:dyDescent="0.25">
      <c r="A9" s="83" t="s">
        <v>109</v>
      </c>
      <c r="B9" s="85" t="s">
        <v>113</v>
      </c>
      <c r="C9" s="86" t="s">
        <v>114</v>
      </c>
      <c r="D9" s="75" t="s">
        <v>78</v>
      </c>
      <c r="E9" s="49" t="s">
        <v>27</v>
      </c>
      <c r="F9" s="50"/>
      <c r="G9" s="51"/>
      <c r="H9" s="52"/>
      <c r="I9" s="50"/>
      <c r="J9" s="51"/>
      <c r="K9" s="52"/>
      <c r="L9" s="50">
        <v>0</v>
      </c>
      <c r="M9" s="51">
        <v>15</v>
      </c>
      <c r="N9" s="52">
        <v>2</v>
      </c>
      <c r="O9" s="50"/>
      <c r="P9" s="51"/>
      <c r="Q9" s="52"/>
      <c r="R9" s="12">
        <f>F9+I9+L9+O9</f>
        <v>0</v>
      </c>
      <c r="S9" s="6">
        <v>15</v>
      </c>
      <c r="T9" s="6"/>
      <c r="U9" s="12">
        <f>R9*T9</f>
        <v>0</v>
      </c>
      <c r="V9" s="12">
        <v>15</v>
      </c>
      <c r="W9" s="12">
        <f t="shared" si="1"/>
        <v>15</v>
      </c>
      <c r="X9" s="11">
        <f t="shared" si="2"/>
        <v>2</v>
      </c>
      <c r="Y9" s="17" t="s">
        <v>23</v>
      </c>
      <c r="Z9" s="17"/>
    </row>
    <row r="10" spans="1:29" s="1" customFormat="1" ht="12.75" customHeight="1" thickBot="1" x14ac:dyDescent="0.25">
      <c r="A10" s="95" t="s">
        <v>34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80">
        <f>R11+R15</f>
        <v>85</v>
      </c>
      <c r="S10" s="80">
        <f>S11+S15</f>
        <v>20</v>
      </c>
      <c r="T10" s="80"/>
      <c r="U10" s="80">
        <f>U11+U15</f>
        <v>75</v>
      </c>
      <c r="V10" s="80">
        <f>V11+V15</f>
        <v>30</v>
      </c>
      <c r="W10" s="80">
        <f>W11+W15</f>
        <v>105</v>
      </c>
      <c r="X10" s="31">
        <f>X11+X15</f>
        <v>21</v>
      </c>
      <c r="Y10" s="32"/>
      <c r="Z10" s="32"/>
    </row>
    <row r="11" spans="1:29" s="1" customFormat="1" ht="12.75" customHeight="1" thickBot="1" x14ac:dyDescent="0.25">
      <c r="A11" s="87" t="s">
        <v>59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79">
        <f>SUM(R12:R14)</f>
        <v>30</v>
      </c>
      <c r="S11" s="79">
        <f>SUM(S12:S14)</f>
        <v>0</v>
      </c>
      <c r="T11" s="79"/>
      <c r="U11" s="79">
        <f>SUM(U12:U14)</f>
        <v>30</v>
      </c>
      <c r="V11" s="79">
        <f>SUM(V12:V14)</f>
        <v>0</v>
      </c>
      <c r="W11" s="37">
        <f>SUM(W12:W14)</f>
        <v>30</v>
      </c>
      <c r="X11" s="33">
        <f>SUM(X12:X14)</f>
        <v>6</v>
      </c>
      <c r="Y11" s="34"/>
      <c r="Z11" s="34"/>
    </row>
    <row r="12" spans="1:29" s="1" customFormat="1" ht="12" x14ac:dyDescent="0.2">
      <c r="A12" s="81" t="s">
        <v>109</v>
      </c>
      <c r="B12" s="81" t="s">
        <v>110</v>
      </c>
      <c r="C12" s="81" t="s">
        <v>111</v>
      </c>
      <c r="D12" s="62" t="s">
        <v>117</v>
      </c>
      <c r="E12" s="60" t="s">
        <v>28</v>
      </c>
      <c r="F12" s="16">
        <v>10</v>
      </c>
      <c r="G12" s="11">
        <v>0</v>
      </c>
      <c r="H12" s="15">
        <v>2</v>
      </c>
      <c r="I12" s="16"/>
      <c r="J12" s="11"/>
      <c r="K12" s="15"/>
      <c r="L12" s="16"/>
      <c r="M12" s="11"/>
      <c r="N12" s="15"/>
      <c r="O12" s="16"/>
      <c r="P12" s="11"/>
      <c r="Q12" s="15"/>
      <c r="R12" s="53">
        <f t="shared" ref="R12:S14" si="3">F12+I12+L12+O12</f>
        <v>10</v>
      </c>
      <c r="S12" s="53">
        <f t="shared" si="3"/>
        <v>0</v>
      </c>
      <c r="T12" s="53"/>
      <c r="U12" s="53">
        <v>10</v>
      </c>
      <c r="V12" s="53">
        <f>S12*T12</f>
        <v>0</v>
      </c>
      <c r="W12" s="54">
        <f>SUM(U12:V12)</f>
        <v>10</v>
      </c>
      <c r="X12" s="53">
        <f>H12+K12+N12+Q12</f>
        <v>2</v>
      </c>
      <c r="Y12" s="19" t="s">
        <v>23</v>
      </c>
      <c r="Z12" s="19"/>
    </row>
    <row r="13" spans="1:29" s="1" customFormat="1" ht="12" x14ac:dyDescent="0.2">
      <c r="A13" s="81" t="s">
        <v>109</v>
      </c>
      <c r="B13" s="81" t="s">
        <v>110</v>
      </c>
      <c r="C13" s="81" t="s">
        <v>111</v>
      </c>
      <c r="D13" s="63" t="s">
        <v>118</v>
      </c>
      <c r="E13" s="14" t="s">
        <v>29</v>
      </c>
      <c r="F13" s="5">
        <v>10</v>
      </c>
      <c r="G13" s="5">
        <v>0</v>
      </c>
      <c r="H13" s="7">
        <v>2</v>
      </c>
      <c r="I13" s="6"/>
      <c r="J13" s="5"/>
      <c r="K13" s="7"/>
      <c r="L13" s="6"/>
      <c r="M13" s="5"/>
      <c r="N13" s="7"/>
      <c r="O13" s="6"/>
      <c r="P13" s="5"/>
      <c r="Q13" s="7"/>
      <c r="R13" s="13">
        <f t="shared" si="3"/>
        <v>10</v>
      </c>
      <c r="S13" s="13">
        <f t="shared" si="3"/>
        <v>0</v>
      </c>
      <c r="T13" s="13"/>
      <c r="U13" s="13">
        <v>10</v>
      </c>
      <c r="V13" s="13">
        <f>S13*T13</f>
        <v>0</v>
      </c>
      <c r="W13" s="11">
        <f>SUM(U13:V13)</f>
        <v>10</v>
      </c>
      <c r="X13" s="13">
        <f>H13+K13+N13+Q13</f>
        <v>2</v>
      </c>
      <c r="Y13" s="46" t="s">
        <v>23</v>
      </c>
      <c r="Z13" s="17"/>
    </row>
    <row r="14" spans="1:29" s="1" customFormat="1" thickBot="1" x14ac:dyDescent="0.25">
      <c r="A14" s="81" t="s">
        <v>109</v>
      </c>
      <c r="B14" s="81" t="s">
        <v>110</v>
      </c>
      <c r="C14" s="81" t="s">
        <v>112</v>
      </c>
      <c r="D14" s="75" t="s">
        <v>88</v>
      </c>
      <c r="E14" s="14" t="s">
        <v>70</v>
      </c>
      <c r="F14" s="5"/>
      <c r="G14" s="5"/>
      <c r="H14" s="7"/>
      <c r="I14" s="6">
        <v>10</v>
      </c>
      <c r="J14" s="5">
        <v>0</v>
      </c>
      <c r="K14" s="7">
        <v>2</v>
      </c>
      <c r="L14" s="6"/>
      <c r="M14" s="5"/>
      <c r="N14" s="7"/>
      <c r="O14" s="6"/>
      <c r="P14" s="5"/>
      <c r="Q14" s="7"/>
      <c r="R14" s="13">
        <f t="shared" si="3"/>
        <v>10</v>
      </c>
      <c r="S14" s="13">
        <f t="shared" si="3"/>
        <v>0</v>
      </c>
      <c r="T14" s="13"/>
      <c r="U14" s="13">
        <v>10</v>
      </c>
      <c r="V14" s="13">
        <f>S14*T14</f>
        <v>0</v>
      </c>
      <c r="W14" s="11">
        <f>SUM(U14:V14)</f>
        <v>10</v>
      </c>
      <c r="X14" s="13">
        <f>H14+K14+N14+Q14</f>
        <v>2</v>
      </c>
      <c r="Y14" s="46" t="s">
        <v>23</v>
      </c>
      <c r="Z14" s="14"/>
    </row>
    <row r="15" spans="1:29" s="1" customFormat="1" ht="13.9" customHeight="1" thickBot="1" x14ac:dyDescent="0.25">
      <c r="A15" s="44" t="s">
        <v>35</v>
      </c>
      <c r="B15" s="45"/>
      <c r="C15" s="45"/>
      <c r="D15" s="4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79">
        <f>SUM(R16:R22)</f>
        <v>55</v>
      </c>
      <c r="S15" s="79">
        <f>SUM(S16:S22)</f>
        <v>20</v>
      </c>
      <c r="T15" s="79"/>
      <c r="U15" s="79">
        <f>SUM(U16:U22)</f>
        <v>45</v>
      </c>
      <c r="V15" s="79">
        <f>SUM(V16:V22)</f>
        <v>30</v>
      </c>
      <c r="W15" s="37">
        <f>SUM(W16:W22)</f>
        <v>75</v>
      </c>
      <c r="X15" s="35">
        <f>SUM(X16:X22)</f>
        <v>15</v>
      </c>
      <c r="Y15" s="36"/>
      <c r="Z15" s="36"/>
    </row>
    <row r="16" spans="1:29" s="1" customFormat="1" ht="12.6" customHeight="1" x14ac:dyDescent="0.2">
      <c r="A16" s="81" t="s">
        <v>109</v>
      </c>
      <c r="B16" s="81" t="s">
        <v>110</v>
      </c>
      <c r="C16" s="81" t="s">
        <v>111</v>
      </c>
      <c r="D16" s="59" t="s">
        <v>119</v>
      </c>
      <c r="E16" s="2" t="s">
        <v>30</v>
      </c>
      <c r="F16" s="6">
        <v>5</v>
      </c>
      <c r="G16" s="5">
        <v>5</v>
      </c>
      <c r="H16" s="7">
        <v>2</v>
      </c>
      <c r="I16" s="6"/>
      <c r="J16" s="5"/>
      <c r="K16" s="7"/>
      <c r="L16" s="6"/>
      <c r="M16" s="5"/>
      <c r="N16" s="7"/>
      <c r="O16" s="6"/>
      <c r="P16" s="5"/>
      <c r="Q16" s="7"/>
      <c r="R16" s="12">
        <f t="shared" ref="R16:S22" si="4">F16+I16+L16+O16</f>
        <v>5</v>
      </c>
      <c r="S16" s="6">
        <f t="shared" si="4"/>
        <v>5</v>
      </c>
      <c r="T16" s="6"/>
      <c r="U16" s="12">
        <v>5</v>
      </c>
      <c r="V16" s="12">
        <v>5</v>
      </c>
      <c r="W16" s="12">
        <f t="shared" ref="W16:W22" si="5">SUM(U16:V16)</f>
        <v>10</v>
      </c>
      <c r="X16" s="11">
        <f t="shared" ref="X16:X22" si="6">H16+K16+N16+Q16</f>
        <v>2</v>
      </c>
      <c r="Y16" s="17" t="s">
        <v>23</v>
      </c>
      <c r="Z16" s="14"/>
    </row>
    <row r="17" spans="1:26" s="1" customFormat="1" ht="12.6" customHeight="1" x14ac:dyDescent="0.2">
      <c r="A17" s="81" t="s">
        <v>109</v>
      </c>
      <c r="B17" s="81" t="s">
        <v>110</v>
      </c>
      <c r="C17" s="81" t="s">
        <v>112</v>
      </c>
      <c r="D17" s="61" t="s">
        <v>120</v>
      </c>
      <c r="E17" s="55" t="s">
        <v>31</v>
      </c>
      <c r="F17" s="5"/>
      <c r="G17" s="5"/>
      <c r="H17" s="7"/>
      <c r="I17" s="6">
        <v>10</v>
      </c>
      <c r="J17" s="5">
        <v>5</v>
      </c>
      <c r="K17" s="7">
        <v>3</v>
      </c>
      <c r="L17" s="6"/>
      <c r="M17" s="5"/>
      <c r="N17" s="7"/>
      <c r="O17" s="6"/>
      <c r="P17" s="5"/>
      <c r="Q17" s="7"/>
      <c r="R17" s="12">
        <f t="shared" si="4"/>
        <v>10</v>
      </c>
      <c r="S17" s="6">
        <f t="shared" si="4"/>
        <v>5</v>
      </c>
      <c r="T17" s="6"/>
      <c r="U17" s="12">
        <v>10</v>
      </c>
      <c r="V17" s="12">
        <v>5</v>
      </c>
      <c r="W17" s="12">
        <f t="shared" si="5"/>
        <v>15</v>
      </c>
      <c r="X17" s="11">
        <f t="shared" si="6"/>
        <v>3</v>
      </c>
      <c r="Y17" s="17" t="s">
        <v>23</v>
      </c>
      <c r="Z17" s="17" t="s">
        <v>30</v>
      </c>
    </row>
    <row r="18" spans="1:26" s="1" customFormat="1" ht="13.5" customHeight="1" x14ac:dyDescent="0.2">
      <c r="A18" s="81" t="s">
        <v>109</v>
      </c>
      <c r="B18" s="81" t="s">
        <v>113</v>
      </c>
      <c r="C18" s="81" t="s">
        <v>114</v>
      </c>
      <c r="D18" s="61" t="s">
        <v>121</v>
      </c>
      <c r="E18" s="2" t="s">
        <v>108</v>
      </c>
      <c r="F18" s="6"/>
      <c r="G18" s="5"/>
      <c r="H18" s="7"/>
      <c r="I18" s="6"/>
      <c r="J18" s="5"/>
      <c r="K18" s="7"/>
      <c r="L18" s="6">
        <v>10</v>
      </c>
      <c r="M18" s="5">
        <v>5</v>
      </c>
      <c r="N18" s="7">
        <v>3</v>
      </c>
      <c r="O18" s="6"/>
      <c r="P18" s="5"/>
      <c r="Q18" s="7"/>
      <c r="R18" s="12">
        <f t="shared" si="4"/>
        <v>10</v>
      </c>
      <c r="S18" s="6">
        <f t="shared" si="4"/>
        <v>5</v>
      </c>
      <c r="T18" s="6"/>
      <c r="U18" s="12">
        <v>10</v>
      </c>
      <c r="V18" s="12">
        <v>5</v>
      </c>
      <c r="W18" s="12">
        <f t="shared" si="5"/>
        <v>15</v>
      </c>
      <c r="X18" s="11">
        <f t="shared" si="6"/>
        <v>3</v>
      </c>
      <c r="Y18" s="17" t="s">
        <v>23</v>
      </c>
      <c r="Z18" s="17" t="s">
        <v>30</v>
      </c>
    </row>
    <row r="19" spans="1:26" s="1" customFormat="1" ht="12" x14ac:dyDescent="0.2">
      <c r="A19" s="81" t="s">
        <v>109</v>
      </c>
      <c r="B19" s="81" t="s">
        <v>110</v>
      </c>
      <c r="C19" s="81" t="s">
        <v>111</v>
      </c>
      <c r="D19" s="61" t="s">
        <v>122</v>
      </c>
      <c r="E19" s="2" t="s">
        <v>39</v>
      </c>
      <c r="F19" s="6">
        <v>5</v>
      </c>
      <c r="G19" s="5">
        <v>5</v>
      </c>
      <c r="H19" s="7">
        <v>2</v>
      </c>
      <c r="I19" s="6"/>
      <c r="J19" s="5"/>
      <c r="K19" s="7"/>
      <c r="L19" s="6"/>
      <c r="M19" s="5"/>
      <c r="N19" s="7"/>
      <c r="O19" s="6"/>
      <c r="P19" s="5"/>
      <c r="Q19" s="7"/>
      <c r="R19" s="12">
        <f t="shared" si="4"/>
        <v>5</v>
      </c>
      <c r="S19" s="6">
        <f t="shared" si="4"/>
        <v>5</v>
      </c>
      <c r="T19" s="6"/>
      <c r="U19" s="12">
        <v>5</v>
      </c>
      <c r="V19" s="12">
        <v>5</v>
      </c>
      <c r="W19" s="12">
        <f t="shared" si="5"/>
        <v>10</v>
      </c>
      <c r="X19" s="11">
        <f t="shared" si="6"/>
        <v>2</v>
      </c>
      <c r="Y19" s="17" t="s">
        <v>23</v>
      </c>
      <c r="Z19" s="14"/>
    </row>
    <row r="20" spans="1:26" s="1" customFormat="1" ht="12" x14ac:dyDescent="0.2">
      <c r="A20" s="81" t="s">
        <v>109</v>
      </c>
      <c r="B20" s="81" t="s">
        <v>110</v>
      </c>
      <c r="C20" s="81" t="s">
        <v>112</v>
      </c>
      <c r="D20" s="61" t="s">
        <v>123</v>
      </c>
      <c r="E20" s="2" t="s">
        <v>105</v>
      </c>
      <c r="F20" s="6"/>
      <c r="G20" s="5"/>
      <c r="H20" s="5"/>
      <c r="I20" s="6">
        <v>10</v>
      </c>
      <c r="J20" s="5">
        <v>0</v>
      </c>
      <c r="K20" s="5">
        <v>2</v>
      </c>
      <c r="L20" s="6"/>
      <c r="M20" s="5"/>
      <c r="N20" s="5"/>
      <c r="O20" s="6"/>
      <c r="P20" s="5"/>
      <c r="Q20" s="5"/>
      <c r="R20" s="12">
        <f t="shared" si="4"/>
        <v>10</v>
      </c>
      <c r="S20" s="12">
        <f t="shared" si="4"/>
        <v>0</v>
      </c>
      <c r="T20" s="12"/>
      <c r="U20" s="12">
        <v>5</v>
      </c>
      <c r="V20" s="12">
        <v>5</v>
      </c>
      <c r="W20" s="6">
        <f t="shared" si="5"/>
        <v>10</v>
      </c>
      <c r="X20" s="12">
        <f t="shared" si="6"/>
        <v>2</v>
      </c>
      <c r="Y20" s="8" t="s">
        <v>23</v>
      </c>
      <c r="Z20" s="17" t="s">
        <v>32</v>
      </c>
    </row>
    <row r="21" spans="1:26" s="1" customFormat="1" ht="12" x14ac:dyDescent="0.2">
      <c r="A21" s="81" t="s">
        <v>109</v>
      </c>
      <c r="B21" s="81" t="s">
        <v>110</v>
      </c>
      <c r="C21" s="81" t="s">
        <v>111</v>
      </c>
      <c r="D21" s="72" t="s">
        <v>79</v>
      </c>
      <c r="E21" s="14" t="s">
        <v>116</v>
      </c>
      <c r="F21" s="6">
        <v>10</v>
      </c>
      <c r="G21" s="5">
        <v>0</v>
      </c>
      <c r="H21" s="5">
        <v>2</v>
      </c>
      <c r="I21" s="6"/>
      <c r="J21" s="5"/>
      <c r="K21" s="5"/>
      <c r="L21" s="6"/>
      <c r="M21" s="5"/>
      <c r="N21" s="5"/>
      <c r="O21" s="6"/>
      <c r="P21" s="5"/>
      <c r="Q21" s="5"/>
      <c r="R21" s="12">
        <f t="shared" si="4"/>
        <v>10</v>
      </c>
      <c r="S21" s="12">
        <f t="shared" si="4"/>
        <v>0</v>
      </c>
      <c r="T21" s="12"/>
      <c r="U21" s="12">
        <v>5</v>
      </c>
      <c r="V21" s="12">
        <v>5</v>
      </c>
      <c r="W21" s="6">
        <f t="shared" si="5"/>
        <v>10</v>
      </c>
      <c r="X21" s="12">
        <f t="shared" si="6"/>
        <v>2</v>
      </c>
      <c r="Y21" s="8" t="s">
        <v>23</v>
      </c>
      <c r="Z21" s="17"/>
    </row>
    <row r="22" spans="1:26" s="1" customFormat="1" thickBot="1" x14ac:dyDescent="0.25">
      <c r="A22" s="81" t="s">
        <v>109</v>
      </c>
      <c r="B22" s="81" t="s">
        <v>110</v>
      </c>
      <c r="C22" s="81" t="s">
        <v>112</v>
      </c>
      <c r="D22" s="73" t="s">
        <v>80</v>
      </c>
      <c r="E22" s="47" t="s">
        <v>33</v>
      </c>
      <c r="F22" s="6"/>
      <c r="G22" s="5"/>
      <c r="H22" s="5"/>
      <c r="I22" s="6">
        <v>5</v>
      </c>
      <c r="J22" s="5">
        <v>0</v>
      </c>
      <c r="K22" s="5">
        <v>1</v>
      </c>
      <c r="L22" s="6"/>
      <c r="M22" s="5"/>
      <c r="N22" s="5"/>
      <c r="O22" s="6"/>
      <c r="P22" s="5"/>
      <c r="Q22" s="5"/>
      <c r="R22" s="12">
        <f t="shared" si="4"/>
        <v>5</v>
      </c>
      <c r="S22" s="12">
        <f t="shared" si="4"/>
        <v>0</v>
      </c>
      <c r="T22" s="12"/>
      <c r="U22" s="12">
        <v>5</v>
      </c>
      <c r="V22" s="12">
        <f>S22*T22</f>
        <v>0</v>
      </c>
      <c r="W22" s="6">
        <f t="shared" si="5"/>
        <v>5</v>
      </c>
      <c r="X22" s="12">
        <f t="shared" si="6"/>
        <v>1</v>
      </c>
      <c r="Y22" s="8" t="s">
        <v>23</v>
      </c>
      <c r="Z22" s="17" t="s">
        <v>62</v>
      </c>
    </row>
    <row r="23" spans="1:26" s="1" customFormat="1" ht="13.9" customHeight="1" thickBot="1" x14ac:dyDescent="0.25">
      <c r="A23" s="95" t="s">
        <v>40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80">
        <f t="shared" ref="R23:X23" si="7">R24+R42</f>
        <v>110</v>
      </c>
      <c r="S23" s="80">
        <f t="shared" si="7"/>
        <v>215</v>
      </c>
      <c r="T23" s="80">
        <f t="shared" si="7"/>
        <v>7</v>
      </c>
      <c r="U23" s="80">
        <f t="shared" si="7"/>
        <v>110</v>
      </c>
      <c r="V23" s="80">
        <f t="shared" si="7"/>
        <v>423</v>
      </c>
      <c r="W23" s="80">
        <f t="shared" si="7"/>
        <v>533</v>
      </c>
      <c r="X23" s="31">
        <f t="shared" si="7"/>
        <v>87</v>
      </c>
      <c r="Y23" s="38"/>
      <c r="Z23" s="38"/>
    </row>
    <row r="24" spans="1:26" s="1" customFormat="1" ht="13.9" customHeight="1" thickBot="1" x14ac:dyDescent="0.25">
      <c r="A24" s="87" t="s">
        <v>41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79">
        <f>SUM(R25:R41)</f>
        <v>110</v>
      </c>
      <c r="S24" s="79">
        <f>SUM(S25:S41)</f>
        <v>175</v>
      </c>
      <c r="T24" s="79"/>
      <c r="U24" s="79">
        <f>SUM(U25:U41)</f>
        <v>110</v>
      </c>
      <c r="V24" s="79">
        <f>SUM(V25:V41)</f>
        <v>175</v>
      </c>
      <c r="W24" s="37">
        <f>SUM(W25:W41)</f>
        <v>285</v>
      </c>
      <c r="X24" s="39">
        <f>SUM(X25:X41)</f>
        <v>57</v>
      </c>
      <c r="Y24" s="40"/>
      <c r="Z24" s="36"/>
    </row>
    <row r="25" spans="1:26" s="1" customFormat="1" ht="12" x14ac:dyDescent="0.2">
      <c r="A25" s="81" t="s">
        <v>109</v>
      </c>
      <c r="B25" s="81" t="s">
        <v>110</v>
      </c>
      <c r="C25" s="81" t="s">
        <v>111</v>
      </c>
      <c r="D25" s="59" t="s">
        <v>81</v>
      </c>
      <c r="E25" s="14" t="s">
        <v>36</v>
      </c>
      <c r="F25" s="6">
        <v>5</v>
      </c>
      <c r="G25" s="5">
        <v>5</v>
      </c>
      <c r="H25" s="7">
        <v>2</v>
      </c>
      <c r="I25" s="6"/>
      <c r="J25" s="5"/>
      <c r="K25" s="5"/>
      <c r="L25" s="6"/>
      <c r="M25" s="5"/>
      <c r="N25" s="7"/>
      <c r="O25" s="6"/>
      <c r="P25" s="5"/>
      <c r="Q25" s="5"/>
      <c r="R25" s="6">
        <f>F25+I25+L25+O25</f>
        <v>5</v>
      </c>
      <c r="S25" s="6">
        <f>G25+J25+M25+P25</f>
        <v>5</v>
      </c>
      <c r="T25" s="12"/>
      <c r="U25" s="12">
        <v>5</v>
      </c>
      <c r="V25" s="12">
        <v>5</v>
      </c>
      <c r="W25" s="12">
        <f t="shared" ref="W25:W41" si="8">SUM(U25:V25)</f>
        <v>10</v>
      </c>
      <c r="X25" s="12">
        <f>H25+K25+N25+Q25</f>
        <v>2</v>
      </c>
      <c r="Y25" s="17" t="s">
        <v>23</v>
      </c>
      <c r="Z25" s="17"/>
    </row>
    <row r="26" spans="1:26" s="1" customFormat="1" ht="12" x14ac:dyDescent="0.2">
      <c r="A26" s="81" t="s">
        <v>109</v>
      </c>
      <c r="B26" s="81" t="s">
        <v>110</v>
      </c>
      <c r="C26" s="81" t="s">
        <v>111</v>
      </c>
      <c r="D26" s="61" t="s">
        <v>82</v>
      </c>
      <c r="E26" s="14" t="s">
        <v>37</v>
      </c>
      <c r="F26" s="6">
        <v>10</v>
      </c>
      <c r="G26" s="5">
        <v>5</v>
      </c>
      <c r="H26" s="7">
        <v>3</v>
      </c>
      <c r="I26" s="6"/>
      <c r="J26" s="5"/>
      <c r="K26" s="5"/>
      <c r="L26" s="6"/>
      <c r="M26" s="5"/>
      <c r="N26" s="7"/>
      <c r="O26" s="6"/>
      <c r="P26" s="5"/>
      <c r="Q26" s="7"/>
      <c r="R26" s="12">
        <f t="shared" ref="R26:S41" si="9">F26+I26+L26+O26</f>
        <v>10</v>
      </c>
      <c r="S26" s="12">
        <f t="shared" si="9"/>
        <v>5</v>
      </c>
      <c r="T26" s="12"/>
      <c r="U26" s="12">
        <v>10</v>
      </c>
      <c r="V26" s="12">
        <v>5</v>
      </c>
      <c r="W26" s="12">
        <f t="shared" si="8"/>
        <v>15</v>
      </c>
      <c r="X26" s="12">
        <f t="shared" ref="X26:X41" si="10">H26+K26+N26+Q26</f>
        <v>3</v>
      </c>
      <c r="Y26" s="17" t="s">
        <v>23</v>
      </c>
      <c r="Z26" s="14"/>
    </row>
    <row r="27" spans="1:26" s="1" customFormat="1" ht="12" x14ac:dyDescent="0.2">
      <c r="A27" s="81" t="s">
        <v>109</v>
      </c>
      <c r="B27" s="81" t="s">
        <v>110</v>
      </c>
      <c r="C27" s="81" t="s">
        <v>111</v>
      </c>
      <c r="D27" s="61" t="s">
        <v>83</v>
      </c>
      <c r="E27" s="30" t="s">
        <v>38</v>
      </c>
      <c r="F27" s="6">
        <v>5</v>
      </c>
      <c r="G27" s="5">
        <v>10</v>
      </c>
      <c r="H27" s="7">
        <v>3</v>
      </c>
      <c r="I27" s="4"/>
      <c r="J27" s="3"/>
      <c r="K27" s="18"/>
      <c r="L27" s="6"/>
      <c r="M27" s="5"/>
      <c r="N27" s="7"/>
      <c r="O27" s="6"/>
      <c r="P27" s="5"/>
      <c r="Q27" s="7"/>
      <c r="R27" s="12">
        <f t="shared" si="9"/>
        <v>5</v>
      </c>
      <c r="S27" s="12">
        <f t="shared" si="9"/>
        <v>10</v>
      </c>
      <c r="T27" s="12"/>
      <c r="U27" s="12">
        <v>5</v>
      </c>
      <c r="V27" s="12">
        <v>10</v>
      </c>
      <c r="W27" s="12">
        <f t="shared" si="8"/>
        <v>15</v>
      </c>
      <c r="X27" s="7">
        <f t="shared" si="10"/>
        <v>3</v>
      </c>
      <c r="Y27" s="17" t="s">
        <v>23</v>
      </c>
      <c r="Z27" s="17"/>
    </row>
    <row r="28" spans="1:26" s="1" customFormat="1" ht="12" x14ac:dyDescent="0.2">
      <c r="A28" s="81" t="s">
        <v>109</v>
      </c>
      <c r="B28" s="81" t="s">
        <v>110</v>
      </c>
      <c r="C28" s="81" t="s">
        <v>112</v>
      </c>
      <c r="D28" s="61" t="s">
        <v>84</v>
      </c>
      <c r="E28" s="56" t="s">
        <v>61</v>
      </c>
      <c r="F28" s="16"/>
      <c r="G28" s="11"/>
      <c r="H28" s="15"/>
      <c r="I28" s="16">
        <v>10</v>
      </c>
      <c r="J28" s="11">
        <v>10</v>
      </c>
      <c r="K28" s="11">
        <v>4</v>
      </c>
      <c r="L28" s="16"/>
      <c r="M28" s="11"/>
      <c r="N28" s="15"/>
      <c r="O28" s="16"/>
      <c r="P28" s="11"/>
      <c r="Q28" s="15"/>
      <c r="R28" s="13">
        <f t="shared" si="9"/>
        <v>10</v>
      </c>
      <c r="S28" s="13">
        <f t="shared" si="9"/>
        <v>10</v>
      </c>
      <c r="T28" s="13"/>
      <c r="U28" s="13">
        <v>10</v>
      </c>
      <c r="V28" s="13">
        <v>10</v>
      </c>
      <c r="W28" s="13">
        <f t="shared" si="8"/>
        <v>20</v>
      </c>
      <c r="X28" s="13">
        <f t="shared" si="10"/>
        <v>4</v>
      </c>
      <c r="Y28" s="23" t="s">
        <v>23</v>
      </c>
      <c r="Z28" s="17"/>
    </row>
    <row r="29" spans="1:26" s="1" customFormat="1" ht="12" x14ac:dyDescent="0.2">
      <c r="A29" s="81" t="s">
        <v>109</v>
      </c>
      <c r="B29" s="81" t="s">
        <v>110</v>
      </c>
      <c r="C29" s="81" t="s">
        <v>111</v>
      </c>
      <c r="D29" s="61" t="s">
        <v>85</v>
      </c>
      <c r="E29" s="14" t="s">
        <v>68</v>
      </c>
      <c r="F29" s="6">
        <v>10</v>
      </c>
      <c r="G29" s="5">
        <v>5</v>
      </c>
      <c r="H29" s="7">
        <v>3</v>
      </c>
      <c r="I29" s="6"/>
      <c r="J29" s="5"/>
      <c r="K29" s="5"/>
      <c r="L29" s="6"/>
      <c r="M29" s="5"/>
      <c r="N29" s="7"/>
      <c r="O29" s="6"/>
      <c r="P29" s="5"/>
      <c r="Q29" s="7"/>
      <c r="R29" s="12">
        <f t="shared" si="9"/>
        <v>10</v>
      </c>
      <c r="S29" s="12">
        <f t="shared" si="9"/>
        <v>5</v>
      </c>
      <c r="T29" s="12"/>
      <c r="U29" s="12">
        <v>10</v>
      </c>
      <c r="V29" s="12">
        <v>5</v>
      </c>
      <c r="W29" s="12">
        <f>SUM(U29:V29)</f>
        <v>15</v>
      </c>
      <c r="X29" s="12">
        <f t="shared" si="10"/>
        <v>3</v>
      </c>
      <c r="Y29" s="17" t="s">
        <v>23</v>
      </c>
      <c r="Z29" s="17"/>
    </row>
    <row r="30" spans="1:26" s="1" customFormat="1" ht="12" x14ac:dyDescent="0.2">
      <c r="A30" s="81" t="s">
        <v>109</v>
      </c>
      <c r="B30" s="81" t="s">
        <v>113</v>
      </c>
      <c r="C30" s="81" t="s">
        <v>114</v>
      </c>
      <c r="D30" s="72" t="s">
        <v>86</v>
      </c>
      <c r="E30" s="14" t="s">
        <v>66</v>
      </c>
      <c r="F30" s="5"/>
      <c r="G30" s="5"/>
      <c r="H30" s="7"/>
      <c r="I30" s="5"/>
      <c r="J30" s="5"/>
      <c r="K30" s="7"/>
      <c r="L30" s="6">
        <v>10</v>
      </c>
      <c r="M30" s="5">
        <v>10</v>
      </c>
      <c r="N30" s="5">
        <v>4</v>
      </c>
      <c r="O30" s="6"/>
      <c r="P30" s="5"/>
      <c r="Q30" s="5"/>
      <c r="R30" s="12">
        <f t="shared" si="9"/>
        <v>10</v>
      </c>
      <c r="S30" s="12">
        <f t="shared" si="9"/>
        <v>10</v>
      </c>
      <c r="T30" s="12"/>
      <c r="U30" s="12">
        <v>10</v>
      </c>
      <c r="V30" s="12">
        <v>10</v>
      </c>
      <c r="W30" s="12">
        <f t="shared" si="8"/>
        <v>20</v>
      </c>
      <c r="X30" s="12">
        <f t="shared" si="10"/>
        <v>4</v>
      </c>
      <c r="Y30" s="17" t="s">
        <v>22</v>
      </c>
      <c r="Z30" s="14"/>
    </row>
    <row r="31" spans="1:26" s="1" customFormat="1" ht="12" x14ac:dyDescent="0.2">
      <c r="A31" s="81" t="s">
        <v>109</v>
      </c>
      <c r="B31" s="81" t="s">
        <v>113</v>
      </c>
      <c r="C31" s="81" t="s">
        <v>114</v>
      </c>
      <c r="D31" s="61" t="s">
        <v>87</v>
      </c>
      <c r="E31" s="20" t="s">
        <v>57</v>
      </c>
      <c r="F31" s="6"/>
      <c r="G31" s="5"/>
      <c r="H31" s="5"/>
      <c r="I31" s="6"/>
      <c r="J31" s="5"/>
      <c r="K31" s="5"/>
      <c r="L31" s="6">
        <v>10</v>
      </c>
      <c r="M31" s="5">
        <v>10</v>
      </c>
      <c r="N31" s="5">
        <v>4</v>
      </c>
      <c r="O31" s="6"/>
      <c r="P31" s="5"/>
      <c r="Q31" s="5"/>
      <c r="R31" s="12">
        <f t="shared" si="9"/>
        <v>10</v>
      </c>
      <c r="S31" s="12">
        <f t="shared" si="9"/>
        <v>10</v>
      </c>
      <c r="T31" s="12"/>
      <c r="U31" s="12">
        <v>10</v>
      </c>
      <c r="V31" s="12">
        <v>10</v>
      </c>
      <c r="W31" s="12">
        <f t="shared" si="8"/>
        <v>20</v>
      </c>
      <c r="X31" s="12">
        <f t="shared" si="10"/>
        <v>4</v>
      </c>
      <c r="Y31" s="17" t="s">
        <v>23</v>
      </c>
      <c r="Z31" s="17"/>
    </row>
    <row r="32" spans="1:26" s="1" customFormat="1" ht="12" x14ac:dyDescent="0.2">
      <c r="A32" s="81" t="s">
        <v>109</v>
      </c>
      <c r="B32" s="81" t="s">
        <v>113</v>
      </c>
      <c r="C32" s="81" t="s">
        <v>114</v>
      </c>
      <c r="D32" s="61" t="s">
        <v>89</v>
      </c>
      <c r="E32" s="14" t="s">
        <v>42</v>
      </c>
      <c r="F32" s="6"/>
      <c r="G32" s="5"/>
      <c r="H32" s="7"/>
      <c r="I32" s="6"/>
      <c r="J32" s="5"/>
      <c r="K32" s="7"/>
      <c r="L32" s="6">
        <v>10</v>
      </c>
      <c r="M32" s="5">
        <v>10</v>
      </c>
      <c r="N32" s="7">
        <v>4</v>
      </c>
      <c r="O32" s="6"/>
      <c r="P32" s="5"/>
      <c r="Q32" s="7"/>
      <c r="R32" s="12">
        <f t="shared" si="9"/>
        <v>10</v>
      </c>
      <c r="S32" s="12">
        <f t="shared" si="9"/>
        <v>10</v>
      </c>
      <c r="T32" s="12"/>
      <c r="U32" s="12">
        <v>10</v>
      </c>
      <c r="V32" s="12">
        <v>10</v>
      </c>
      <c r="W32" s="12">
        <f t="shared" si="8"/>
        <v>20</v>
      </c>
      <c r="X32" s="12">
        <f t="shared" si="10"/>
        <v>4</v>
      </c>
      <c r="Y32" s="17" t="s">
        <v>23</v>
      </c>
      <c r="Z32" s="17"/>
    </row>
    <row r="33" spans="1:26" s="1" customFormat="1" ht="12" x14ac:dyDescent="0.2">
      <c r="A33" s="81" t="s">
        <v>109</v>
      </c>
      <c r="B33" s="81" t="s">
        <v>110</v>
      </c>
      <c r="C33" s="81" t="s">
        <v>112</v>
      </c>
      <c r="D33" s="61" t="s">
        <v>90</v>
      </c>
      <c r="E33" s="14" t="s">
        <v>48</v>
      </c>
      <c r="F33" s="6"/>
      <c r="G33" s="5"/>
      <c r="H33" s="7"/>
      <c r="I33" s="6">
        <v>0</v>
      </c>
      <c r="J33" s="5">
        <v>10</v>
      </c>
      <c r="K33" s="7">
        <v>2</v>
      </c>
      <c r="L33" s="6"/>
      <c r="M33" s="5"/>
      <c r="N33" s="7"/>
      <c r="O33" s="6"/>
      <c r="P33" s="5"/>
      <c r="Q33" s="7"/>
      <c r="R33" s="12">
        <f t="shared" si="9"/>
        <v>0</v>
      </c>
      <c r="S33" s="12">
        <f t="shared" si="9"/>
        <v>10</v>
      </c>
      <c r="T33" s="12"/>
      <c r="U33" s="12">
        <f>R33*T33</f>
        <v>0</v>
      </c>
      <c r="V33" s="12">
        <v>10</v>
      </c>
      <c r="W33" s="12">
        <f t="shared" si="8"/>
        <v>10</v>
      </c>
      <c r="X33" s="12">
        <f t="shared" si="10"/>
        <v>2</v>
      </c>
      <c r="Y33" s="17" t="s">
        <v>22</v>
      </c>
      <c r="Z33" s="17"/>
    </row>
    <row r="34" spans="1:26" s="1" customFormat="1" ht="12" x14ac:dyDescent="0.2">
      <c r="A34" s="81" t="s">
        <v>109</v>
      </c>
      <c r="B34" s="81" t="s">
        <v>110</v>
      </c>
      <c r="C34" s="81" t="s">
        <v>111</v>
      </c>
      <c r="D34" s="61" t="s">
        <v>91</v>
      </c>
      <c r="E34" s="14" t="s">
        <v>58</v>
      </c>
      <c r="F34" s="6">
        <v>5</v>
      </c>
      <c r="G34" s="5">
        <v>10</v>
      </c>
      <c r="H34" s="7">
        <v>3</v>
      </c>
      <c r="I34" s="6"/>
      <c r="J34" s="5"/>
      <c r="K34" s="7"/>
      <c r="L34" s="6"/>
      <c r="M34" s="5"/>
      <c r="N34" s="7"/>
      <c r="O34" s="6"/>
      <c r="P34" s="5"/>
      <c r="Q34" s="7"/>
      <c r="R34" s="12">
        <f t="shared" si="9"/>
        <v>5</v>
      </c>
      <c r="S34" s="12">
        <f t="shared" si="9"/>
        <v>10</v>
      </c>
      <c r="T34" s="12"/>
      <c r="U34" s="12">
        <v>5</v>
      </c>
      <c r="V34" s="12">
        <v>10</v>
      </c>
      <c r="W34" s="12">
        <f t="shared" si="8"/>
        <v>15</v>
      </c>
      <c r="X34" s="12">
        <f t="shared" si="10"/>
        <v>3</v>
      </c>
      <c r="Y34" s="17" t="s">
        <v>22</v>
      </c>
      <c r="Z34" s="17"/>
    </row>
    <row r="35" spans="1:26" s="1" customFormat="1" ht="12" x14ac:dyDescent="0.2">
      <c r="A35" s="81" t="s">
        <v>109</v>
      </c>
      <c r="B35" s="81" t="s">
        <v>110</v>
      </c>
      <c r="C35" s="81" t="s">
        <v>112</v>
      </c>
      <c r="D35" s="61" t="s">
        <v>92</v>
      </c>
      <c r="E35" s="14" t="s">
        <v>69</v>
      </c>
      <c r="F35" s="6"/>
      <c r="G35" s="5"/>
      <c r="H35" s="7"/>
      <c r="I35" s="6">
        <v>5</v>
      </c>
      <c r="J35" s="5">
        <v>10</v>
      </c>
      <c r="K35" s="7">
        <v>3</v>
      </c>
      <c r="L35" s="6"/>
      <c r="M35" s="5"/>
      <c r="N35" s="7"/>
      <c r="O35" s="6"/>
      <c r="P35" s="5"/>
      <c r="Q35" s="7"/>
      <c r="R35" s="12">
        <f t="shared" si="9"/>
        <v>5</v>
      </c>
      <c r="S35" s="12">
        <f t="shared" si="9"/>
        <v>10</v>
      </c>
      <c r="T35" s="12"/>
      <c r="U35" s="12">
        <v>5</v>
      </c>
      <c r="V35" s="12">
        <v>10</v>
      </c>
      <c r="W35" s="12">
        <f t="shared" si="8"/>
        <v>15</v>
      </c>
      <c r="X35" s="12">
        <f t="shared" si="10"/>
        <v>3</v>
      </c>
      <c r="Y35" s="17" t="s">
        <v>22</v>
      </c>
      <c r="Z35" s="14"/>
    </row>
    <row r="36" spans="1:26" s="1" customFormat="1" ht="12" x14ac:dyDescent="0.2">
      <c r="A36" s="81" t="s">
        <v>109</v>
      </c>
      <c r="B36" s="81" t="s">
        <v>110</v>
      </c>
      <c r="C36" s="81" t="s">
        <v>112</v>
      </c>
      <c r="D36" s="61" t="s">
        <v>93</v>
      </c>
      <c r="E36" s="30" t="s">
        <v>43</v>
      </c>
      <c r="F36" s="6"/>
      <c r="G36" s="5"/>
      <c r="H36" s="7"/>
      <c r="I36" s="4">
        <v>10</v>
      </c>
      <c r="J36" s="3">
        <v>10</v>
      </c>
      <c r="K36" s="18">
        <v>4</v>
      </c>
      <c r="L36" s="6"/>
      <c r="M36" s="5"/>
      <c r="N36" s="7"/>
      <c r="O36" s="6"/>
      <c r="P36" s="5"/>
      <c r="Q36" s="7"/>
      <c r="R36" s="12">
        <f t="shared" si="9"/>
        <v>10</v>
      </c>
      <c r="S36" s="12">
        <f t="shared" si="9"/>
        <v>10</v>
      </c>
      <c r="T36" s="12"/>
      <c r="U36" s="12">
        <v>10</v>
      </c>
      <c r="V36" s="12">
        <v>10</v>
      </c>
      <c r="W36" s="12">
        <f t="shared" si="8"/>
        <v>20</v>
      </c>
      <c r="X36" s="12">
        <f t="shared" si="10"/>
        <v>4</v>
      </c>
      <c r="Y36" s="17" t="s">
        <v>23</v>
      </c>
      <c r="Z36" s="17"/>
    </row>
    <row r="37" spans="1:26" s="1" customFormat="1" ht="12" x14ac:dyDescent="0.2">
      <c r="A37" s="81" t="s">
        <v>109</v>
      </c>
      <c r="B37" s="81" t="s">
        <v>113</v>
      </c>
      <c r="C37" s="81" t="s">
        <v>114</v>
      </c>
      <c r="D37" s="61" t="s">
        <v>94</v>
      </c>
      <c r="E37" s="30" t="s">
        <v>44</v>
      </c>
      <c r="F37" s="6"/>
      <c r="G37" s="5"/>
      <c r="H37" s="7"/>
      <c r="I37" s="4"/>
      <c r="J37" s="3"/>
      <c r="K37" s="18"/>
      <c r="L37" s="6">
        <v>10</v>
      </c>
      <c r="M37" s="5">
        <v>10</v>
      </c>
      <c r="N37" s="7">
        <v>4</v>
      </c>
      <c r="O37" s="6"/>
      <c r="P37" s="5"/>
      <c r="Q37" s="7"/>
      <c r="R37" s="12">
        <f t="shared" si="9"/>
        <v>10</v>
      </c>
      <c r="S37" s="12">
        <f t="shared" si="9"/>
        <v>10</v>
      </c>
      <c r="T37" s="12"/>
      <c r="U37" s="12">
        <v>10</v>
      </c>
      <c r="V37" s="12">
        <v>10</v>
      </c>
      <c r="W37" s="12">
        <f t="shared" si="8"/>
        <v>20</v>
      </c>
      <c r="X37" s="12">
        <f t="shared" si="10"/>
        <v>4</v>
      </c>
      <c r="Y37" s="17" t="s">
        <v>22</v>
      </c>
      <c r="Z37" s="17"/>
    </row>
    <row r="38" spans="1:26" s="1" customFormat="1" ht="12" x14ac:dyDescent="0.2">
      <c r="A38" s="81" t="s">
        <v>109</v>
      </c>
      <c r="B38" s="81" t="s">
        <v>113</v>
      </c>
      <c r="C38" s="81" t="s">
        <v>114</v>
      </c>
      <c r="D38" s="61" t="s">
        <v>95</v>
      </c>
      <c r="E38" s="30" t="s">
        <v>45</v>
      </c>
      <c r="F38" s="6"/>
      <c r="G38" s="5"/>
      <c r="H38" s="7"/>
      <c r="I38" s="4"/>
      <c r="J38" s="3"/>
      <c r="K38" s="18"/>
      <c r="L38" s="6">
        <v>5</v>
      </c>
      <c r="M38" s="5">
        <v>10</v>
      </c>
      <c r="N38" s="7">
        <v>3</v>
      </c>
      <c r="O38" s="6"/>
      <c r="P38" s="5"/>
      <c r="Q38" s="7"/>
      <c r="R38" s="12">
        <f t="shared" si="9"/>
        <v>5</v>
      </c>
      <c r="S38" s="12">
        <f t="shared" si="9"/>
        <v>10</v>
      </c>
      <c r="T38" s="12"/>
      <c r="U38" s="12">
        <v>5</v>
      </c>
      <c r="V38" s="12">
        <v>10</v>
      </c>
      <c r="W38" s="12">
        <f t="shared" si="8"/>
        <v>15</v>
      </c>
      <c r="X38" s="12">
        <f t="shared" si="10"/>
        <v>3</v>
      </c>
      <c r="Y38" s="17" t="s">
        <v>22</v>
      </c>
      <c r="Z38" s="17"/>
    </row>
    <row r="39" spans="1:26" s="1" customFormat="1" ht="12" x14ac:dyDescent="0.2">
      <c r="A39" s="81" t="s">
        <v>109</v>
      </c>
      <c r="B39" s="81" t="s">
        <v>113</v>
      </c>
      <c r="C39" s="81" t="s">
        <v>114</v>
      </c>
      <c r="D39" s="61" t="s">
        <v>96</v>
      </c>
      <c r="E39" s="30" t="s">
        <v>56</v>
      </c>
      <c r="F39" s="6"/>
      <c r="G39" s="5"/>
      <c r="H39" s="7"/>
      <c r="I39" s="4"/>
      <c r="J39" s="3"/>
      <c r="K39" s="18"/>
      <c r="L39" s="6">
        <v>5</v>
      </c>
      <c r="M39" s="5">
        <v>10</v>
      </c>
      <c r="N39" s="7">
        <v>3</v>
      </c>
      <c r="O39" s="6"/>
      <c r="P39" s="5"/>
      <c r="Q39" s="7"/>
      <c r="R39" s="12">
        <f t="shared" si="9"/>
        <v>5</v>
      </c>
      <c r="S39" s="12">
        <f t="shared" si="9"/>
        <v>10</v>
      </c>
      <c r="T39" s="12"/>
      <c r="U39" s="12">
        <v>5</v>
      </c>
      <c r="V39" s="12">
        <v>10</v>
      </c>
      <c r="W39" s="12">
        <f t="shared" si="8"/>
        <v>15</v>
      </c>
      <c r="X39" s="12">
        <f t="shared" si="10"/>
        <v>3</v>
      </c>
      <c r="Y39" s="17" t="s">
        <v>23</v>
      </c>
      <c r="Z39" s="17"/>
    </row>
    <row r="40" spans="1:26" s="1" customFormat="1" ht="12" x14ac:dyDescent="0.2">
      <c r="A40" s="81" t="s">
        <v>109</v>
      </c>
      <c r="B40" s="81" t="s">
        <v>110</v>
      </c>
      <c r="C40" s="81" t="s">
        <v>112</v>
      </c>
      <c r="D40" s="61" t="s">
        <v>97</v>
      </c>
      <c r="E40" s="30" t="s">
        <v>67</v>
      </c>
      <c r="F40" s="6"/>
      <c r="G40" s="5"/>
      <c r="H40" s="7"/>
      <c r="I40" s="4">
        <v>0</v>
      </c>
      <c r="J40" s="3">
        <v>20</v>
      </c>
      <c r="K40" s="18">
        <v>4</v>
      </c>
      <c r="L40" s="6"/>
      <c r="M40" s="5"/>
      <c r="N40" s="7"/>
      <c r="O40" s="6"/>
      <c r="P40" s="5"/>
      <c r="Q40" s="7"/>
      <c r="R40" s="12">
        <f t="shared" si="9"/>
        <v>0</v>
      </c>
      <c r="S40" s="12">
        <f t="shared" si="9"/>
        <v>20</v>
      </c>
      <c r="T40" s="12"/>
      <c r="U40" s="12">
        <f>R40*T40</f>
        <v>0</v>
      </c>
      <c r="V40" s="12">
        <v>20</v>
      </c>
      <c r="W40" s="12">
        <f t="shared" si="8"/>
        <v>20</v>
      </c>
      <c r="X40" s="12">
        <f t="shared" si="10"/>
        <v>4</v>
      </c>
      <c r="Y40" s="17" t="s">
        <v>22</v>
      </c>
      <c r="Z40" s="17"/>
    </row>
    <row r="41" spans="1:26" s="1" customFormat="1" thickBot="1" x14ac:dyDescent="0.25">
      <c r="A41" s="81" t="s">
        <v>109</v>
      </c>
      <c r="B41" s="81" t="s">
        <v>113</v>
      </c>
      <c r="C41" s="81" t="s">
        <v>114</v>
      </c>
      <c r="D41" s="75" t="s">
        <v>98</v>
      </c>
      <c r="E41" s="30" t="s">
        <v>104</v>
      </c>
      <c r="F41" s="6"/>
      <c r="G41" s="5"/>
      <c r="H41" s="7"/>
      <c r="I41" s="4"/>
      <c r="J41" s="3"/>
      <c r="K41" s="18"/>
      <c r="L41" s="6">
        <v>0</v>
      </c>
      <c r="M41" s="5">
        <v>20</v>
      </c>
      <c r="N41" s="7">
        <v>4</v>
      </c>
      <c r="O41" s="6"/>
      <c r="P41" s="5"/>
      <c r="Q41" s="7"/>
      <c r="R41" s="12">
        <f t="shared" si="9"/>
        <v>0</v>
      </c>
      <c r="S41" s="12">
        <f t="shared" si="9"/>
        <v>20</v>
      </c>
      <c r="T41" s="12"/>
      <c r="U41" s="12">
        <f>R41*T41</f>
        <v>0</v>
      </c>
      <c r="V41" s="12">
        <v>20</v>
      </c>
      <c r="W41" s="12">
        <f t="shared" si="8"/>
        <v>20</v>
      </c>
      <c r="X41" s="12">
        <f t="shared" si="10"/>
        <v>4</v>
      </c>
      <c r="Y41" s="17" t="s">
        <v>22</v>
      </c>
      <c r="Z41" s="17"/>
    </row>
    <row r="42" spans="1:26" s="1" customFormat="1" ht="13.9" customHeight="1" thickBot="1" x14ac:dyDescent="0.25">
      <c r="A42" s="87" t="s">
        <v>46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9">
        <f>SUM(R43:R47)</f>
        <v>0</v>
      </c>
      <c r="S42" s="79">
        <v>40</v>
      </c>
      <c r="T42" s="79">
        <f>SUM(T43:T47)</f>
        <v>7</v>
      </c>
      <c r="U42" s="79">
        <f>SUM(U43:U47)</f>
        <v>0</v>
      </c>
      <c r="V42" s="79">
        <f>SUM(V43:V47)</f>
        <v>248</v>
      </c>
      <c r="W42" s="79">
        <f>SUM(W43:W47)</f>
        <v>248</v>
      </c>
      <c r="X42" s="42">
        <f>SUM(X43:X47)</f>
        <v>30</v>
      </c>
      <c r="Y42" s="36"/>
      <c r="Z42" s="36"/>
    </row>
    <row r="43" spans="1:26" s="1" customFormat="1" ht="24" x14ac:dyDescent="0.2">
      <c r="A43" s="81" t="s">
        <v>109</v>
      </c>
      <c r="B43" s="81" t="s">
        <v>113</v>
      </c>
      <c r="C43" s="81" t="s">
        <v>115</v>
      </c>
      <c r="D43" s="74" t="s">
        <v>99</v>
      </c>
      <c r="E43" s="57" t="s">
        <v>60</v>
      </c>
      <c r="F43" s="16"/>
      <c r="G43" s="11"/>
      <c r="H43" s="15"/>
      <c r="I43" s="16"/>
      <c r="J43" s="11"/>
      <c r="K43" s="11"/>
      <c r="L43" s="16"/>
      <c r="M43" s="11"/>
      <c r="N43" s="15"/>
      <c r="O43" s="16">
        <v>0</v>
      </c>
      <c r="P43" s="11">
        <v>24</v>
      </c>
      <c r="Q43" s="11">
        <v>4</v>
      </c>
      <c r="R43" s="16">
        <f t="shared" ref="R43:S49" si="11">F43+I43+L43+O43</f>
        <v>0</v>
      </c>
      <c r="S43" s="16">
        <f t="shared" si="11"/>
        <v>24</v>
      </c>
      <c r="T43" s="13">
        <v>1</v>
      </c>
      <c r="U43" s="13">
        <f>R43*T43</f>
        <v>0</v>
      </c>
      <c r="V43" s="23">
        <f>S43*T43</f>
        <v>24</v>
      </c>
      <c r="W43" s="23">
        <f>SUM(U43:V43)</f>
        <v>24</v>
      </c>
      <c r="X43" s="16">
        <f>H43+K43+N43+Q43</f>
        <v>4</v>
      </c>
      <c r="Y43" s="58" t="s">
        <v>22</v>
      </c>
      <c r="Z43" s="41" t="s">
        <v>57</v>
      </c>
    </row>
    <row r="44" spans="1:26" s="1" customFormat="1" x14ac:dyDescent="0.2">
      <c r="A44" s="81" t="s">
        <v>109</v>
      </c>
      <c r="B44" s="81" t="s">
        <v>113</v>
      </c>
      <c r="C44" s="81" t="s">
        <v>115</v>
      </c>
      <c r="D44" s="61" t="s">
        <v>100</v>
      </c>
      <c r="E44" s="14" t="s">
        <v>55</v>
      </c>
      <c r="F44" s="16"/>
      <c r="G44" s="11"/>
      <c r="H44" s="15"/>
      <c r="I44" s="16"/>
      <c r="J44" s="11"/>
      <c r="K44" s="11"/>
      <c r="L44" s="16"/>
      <c r="M44" s="11"/>
      <c r="N44" s="15"/>
      <c r="O44" s="16">
        <v>0</v>
      </c>
      <c r="P44" s="11">
        <v>24</v>
      </c>
      <c r="Q44" s="11">
        <v>4</v>
      </c>
      <c r="R44" s="16">
        <f t="shared" si="11"/>
        <v>0</v>
      </c>
      <c r="S44" s="16">
        <f t="shared" si="11"/>
        <v>24</v>
      </c>
      <c r="T44" s="13">
        <v>1</v>
      </c>
      <c r="U44" s="13">
        <f>R44*T44</f>
        <v>0</v>
      </c>
      <c r="V44" s="23">
        <f>S44*T44</f>
        <v>24</v>
      </c>
      <c r="W44" s="23">
        <f>SUM(U44:V44)</f>
        <v>24</v>
      </c>
      <c r="X44" s="16">
        <f>H44+K44+N44+Q44</f>
        <v>4</v>
      </c>
      <c r="Y44" s="23" t="s">
        <v>22</v>
      </c>
      <c r="Z44" s="41" t="s">
        <v>57</v>
      </c>
    </row>
    <row r="45" spans="1:26" s="1" customFormat="1" ht="12" x14ac:dyDescent="0.2">
      <c r="A45" s="81" t="s">
        <v>109</v>
      </c>
      <c r="B45" s="81" t="s">
        <v>113</v>
      </c>
      <c r="C45" s="81" t="s">
        <v>115</v>
      </c>
      <c r="D45" s="61" t="s">
        <v>101</v>
      </c>
      <c r="E45" s="30" t="s">
        <v>49</v>
      </c>
      <c r="F45" s="16"/>
      <c r="G45" s="11"/>
      <c r="H45" s="15"/>
      <c r="I45" s="16"/>
      <c r="J45" s="11"/>
      <c r="K45" s="11"/>
      <c r="L45" s="16"/>
      <c r="M45" s="11"/>
      <c r="N45" s="15"/>
      <c r="O45" s="16">
        <v>0</v>
      </c>
      <c r="P45" s="11">
        <v>40</v>
      </c>
      <c r="Q45" s="11">
        <v>4</v>
      </c>
      <c r="R45" s="16">
        <f t="shared" si="11"/>
        <v>0</v>
      </c>
      <c r="S45" s="16">
        <f t="shared" si="11"/>
        <v>40</v>
      </c>
      <c r="T45" s="13">
        <v>1</v>
      </c>
      <c r="U45" s="13">
        <f>R45*T45</f>
        <v>0</v>
      </c>
      <c r="V45" s="23">
        <f>S45*T45</f>
        <v>40</v>
      </c>
      <c r="W45" s="23">
        <f>SUM(U45:V45)</f>
        <v>40</v>
      </c>
      <c r="X45" s="16">
        <f>H45+K45+N45+Q45</f>
        <v>4</v>
      </c>
      <c r="Y45" s="23" t="s">
        <v>22</v>
      </c>
      <c r="Z45" s="23" t="s">
        <v>63</v>
      </c>
    </row>
    <row r="46" spans="1:26" s="1" customFormat="1" ht="12" x14ac:dyDescent="0.2">
      <c r="A46" s="81" t="s">
        <v>109</v>
      </c>
      <c r="B46" s="81" t="s">
        <v>113</v>
      </c>
      <c r="C46" s="81" t="s">
        <v>115</v>
      </c>
      <c r="D46" s="61" t="s">
        <v>102</v>
      </c>
      <c r="E46" s="14" t="s">
        <v>50</v>
      </c>
      <c r="F46" s="6"/>
      <c r="G46" s="5"/>
      <c r="H46" s="7"/>
      <c r="I46" s="6"/>
      <c r="J46" s="5"/>
      <c r="K46" s="5"/>
      <c r="L46" s="6"/>
      <c r="M46" s="5"/>
      <c r="N46" s="7"/>
      <c r="O46" s="6">
        <v>0</v>
      </c>
      <c r="P46" s="5">
        <v>40</v>
      </c>
      <c r="Q46" s="5">
        <v>8</v>
      </c>
      <c r="R46" s="6">
        <f t="shared" si="11"/>
        <v>0</v>
      </c>
      <c r="S46" s="6">
        <f t="shared" si="11"/>
        <v>40</v>
      </c>
      <c r="T46" s="12">
        <v>2</v>
      </c>
      <c r="U46" s="12">
        <f>R46*T46</f>
        <v>0</v>
      </c>
      <c r="V46" s="17">
        <f>S46*T46</f>
        <v>80</v>
      </c>
      <c r="W46" s="17">
        <f>SUM(U46:V46)</f>
        <v>80</v>
      </c>
      <c r="X46" s="6">
        <f>H46+K46+N46+Q46</f>
        <v>8</v>
      </c>
      <c r="Y46" s="17" t="s">
        <v>22</v>
      </c>
      <c r="Z46" s="23" t="s">
        <v>64</v>
      </c>
    </row>
    <row r="47" spans="1:26" s="1" customFormat="1" thickBot="1" x14ac:dyDescent="0.25">
      <c r="A47" s="81" t="s">
        <v>109</v>
      </c>
      <c r="B47" s="81" t="s">
        <v>113</v>
      </c>
      <c r="C47" s="81" t="s">
        <v>115</v>
      </c>
      <c r="D47" s="75" t="s">
        <v>103</v>
      </c>
      <c r="E47" s="14" t="s">
        <v>51</v>
      </c>
      <c r="F47" s="6"/>
      <c r="G47" s="5"/>
      <c r="H47" s="7"/>
      <c r="I47" s="6"/>
      <c r="J47" s="5"/>
      <c r="K47" s="5"/>
      <c r="L47" s="6"/>
      <c r="M47" s="5"/>
      <c r="N47" s="7"/>
      <c r="O47" s="6">
        <v>0</v>
      </c>
      <c r="P47" s="5">
        <v>40</v>
      </c>
      <c r="Q47" s="5">
        <v>10</v>
      </c>
      <c r="R47" s="6">
        <f t="shared" si="11"/>
        <v>0</v>
      </c>
      <c r="S47" s="6">
        <f t="shared" si="11"/>
        <v>40</v>
      </c>
      <c r="T47" s="12">
        <v>2</v>
      </c>
      <c r="U47" s="12">
        <f>R47*T47</f>
        <v>0</v>
      </c>
      <c r="V47" s="17">
        <f>S47*T47</f>
        <v>80</v>
      </c>
      <c r="W47" s="17">
        <f>SUM(U47:V47)</f>
        <v>80</v>
      </c>
      <c r="X47" s="6">
        <f>H47+K47+N47+Q47</f>
        <v>10</v>
      </c>
      <c r="Y47" s="17" t="s">
        <v>23</v>
      </c>
      <c r="Z47" s="17" t="s">
        <v>65</v>
      </c>
    </row>
    <row r="48" spans="1:26" s="1" customFormat="1" ht="13.5" customHeight="1" thickBot="1" x14ac:dyDescent="0.25">
      <c r="A48" s="89"/>
      <c r="B48" s="90"/>
      <c r="C48" s="90"/>
      <c r="D48" s="78"/>
      <c r="E48" s="24" t="s">
        <v>52</v>
      </c>
      <c r="F48" s="25">
        <f t="shared" ref="F48:N48" si="12">SUM(F43:F47,F25:F41,F16:F22,F12:F14,F4:F9)</f>
        <v>85</v>
      </c>
      <c r="G48" s="25">
        <f t="shared" si="12"/>
        <v>65</v>
      </c>
      <c r="H48" s="25">
        <f t="shared" si="12"/>
        <v>30</v>
      </c>
      <c r="I48" s="25">
        <f t="shared" si="12"/>
        <v>60</v>
      </c>
      <c r="J48" s="25">
        <f t="shared" si="12"/>
        <v>85</v>
      </c>
      <c r="K48" s="25">
        <f t="shared" si="12"/>
        <v>29</v>
      </c>
      <c r="L48" s="25">
        <f t="shared" si="12"/>
        <v>60</v>
      </c>
      <c r="M48" s="25">
        <f t="shared" si="12"/>
        <v>100</v>
      </c>
      <c r="N48" s="25">
        <f t="shared" si="12"/>
        <v>31</v>
      </c>
      <c r="O48" s="25">
        <f>SUM(O43:O47)</f>
        <v>0</v>
      </c>
      <c r="P48" s="25">
        <f>P47</f>
        <v>40</v>
      </c>
      <c r="Q48" s="25">
        <f>SUM(Q43:Q47)</f>
        <v>30</v>
      </c>
      <c r="R48" s="25">
        <f>SUM(R42+R24+R15+R11+R3)</f>
        <v>205</v>
      </c>
      <c r="S48" s="25">
        <f>SUM(S42+S24+S15+S11+S3)</f>
        <v>290</v>
      </c>
      <c r="T48" s="25"/>
      <c r="U48" s="25">
        <f>SUM(U42+U24+U15+U11+U3)</f>
        <v>195</v>
      </c>
      <c r="V48" s="25">
        <f>SUM(V42+V24+V15+V11+V3)</f>
        <v>508</v>
      </c>
      <c r="W48" s="25">
        <f>SUM(W42+W24+W15+W11+W3)</f>
        <v>703</v>
      </c>
      <c r="X48" s="25">
        <f>X42+X24+X10+X3</f>
        <v>120</v>
      </c>
      <c r="Y48" s="26"/>
      <c r="Z48" s="26"/>
    </row>
    <row r="49" spans="1:26" s="1" customFormat="1" ht="13.5" customHeight="1" thickBot="1" x14ac:dyDescent="0.25">
      <c r="A49" s="91"/>
      <c r="B49" s="92"/>
      <c r="C49" s="92"/>
      <c r="D49" s="77"/>
      <c r="E49" s="27" t="s">
        <v>53</v>
      </c>
      <c r="F49" s="28">
        <f t="shared" ref="F49:O49" si="13">SUM(F43:F47,F25:F41,F16:F22,F12:F14,F4:F9)</f>
        <v>85</v>
      </c>
      <c r="G49" s="28">
        <f t="shared" si="13"/>
        <v>65</v>
      </c>
      <c r="H49" s="28">
        <f t="shared" si="13"/>
        <v>30</v>
      </c>
      <c r="I49" s="28">
        <f t="shared" si="13"/>
        <v>60</v>
      </c>
      <c r="J49" s="28">
        <f t="shared" si="13"/>
        <v>85</v>
      </c>
      <c r="K49" s="28">
        <f t="shared" si="13"/>
        <v>29</v>
      </c>
      <c r="L49" s="28">
        <f t="shared" si="13"/>
        <v>60</v>
      </c>
      <c r="M49" s="28">
        <f t="shared" si="13"/>
        <v>100</v>
      </c>
      <c r="N49" s="28">
        <f t="shared" si="13"/>
        <v>31</v>
      </c>
      <c r="O49" s="28">
        <f t="shared" si="13"/>
        <v>0</v>
      </c>
      <c r="P49" s="28">
        <f>P48</f>
        <v>40</v>
      </c>
      <c r="Q49" s="28">
        <f>SUM(Q43:Q47,Q25:Q41,Q16:Q22,Q12:Q14,Q4:Q9)</f>
        <v>30</v>
      </c>
      <c r="R49" s="28">
        <f t="shared" si="11"/>
        <v>205</v>
      </c>
      <c r="S49" s="28">
        <f t="shared" si="11"/>
        <v>290</v>
      </c>
      <c r="T49" s="28"/>
      <c r="U49" s="28">
        <v>195</v>
      </c>
      <c r="V49" s="28">
        <v>508</v>
      </c>
      <c r="W49" s="28">
        <f>W42+W24+W15+W11+W3</f>
        <v>703</v>
      </c>
      <c r="X49" s="28">
        <f>X42+X24+X10+X3</f>
        <v>120</v>
      </c>
      <c r="Y49" s="29"/>
      <c r="Z49" s="29"/>
    </row>
    <row r="50" spans="1:26" s="1" customFormat="1" ht="12" x14ac:dyDescent="0.2">
      <c r="A50" s="3"/>
      <c r="B50" s="3"/>
      <c r="C50" s="3"/>
      <c r="D50" s="3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0"/>
      <c r="Z50" s="10"/>
    </row>
    <row r="51" spans="1:26" s="1" customFormat="1" ht="12" x14ac:dyDescent="0.2">
      <c r="A51" s="3"/>
      <c r="B51" s="3"/>
      <c r="C51" s="3"/>
      <c r="D51" s="3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0"/>
      <c r="Z51" s="10"/>
    </row>
    <row r="52" spans="1:26" s="1" customFormat="1" ht="12" x14ac:dyDescent="0.2">
      <c r="A52" s="3"/>
      <c r="B52" s="3"/>
      <c r="C52" s="3"/>
      <c r="D52" s="3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0"/>
      <c r="Z52" s="10"/>
    </row>
    <row r="53" spans="1:26" s="1" customFormat="1" ht="12" x14ac:dyDescent="0.2">
      <c r="A53" s="3"/>
      <c r="B53" s="3"/>
      <c r="C53" s="3"/>
      <c r="D53" s="3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0"/>
      <c r="Z53" s="10"/>
    </row>
    <row r="54" spans="1:26" s="1" customFormat="1" ht="12" x14ac:dyDescent="0.2">
      <c r="A54" s="3"/>
      <c r="B54" s="3"/>
      <c r="C54" s="3"/>
      <c r="D54" s="3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0"/>
      <c r="Z54" s="10"/>
    </row>
    <row r="55" spans="1:26" s="1" customFormat="1" ht="12" x14ac:dyDescent="0.2">
      <c r="A55" s="3"/>
      <c r="B55" s="3"/>
      <c r="C55" s="3"/>
      <c r="D55" s="3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0"/>
      <c r="Z55" s="10"/>
    </row>
    <row r="56" spans="1:26" s="1" customFormat="1" ht="12" x14ac:dyDescent="0.2">
      <c r="A56" s="3"/>
      <c r="B56" s="3"/>
      <c r="C56" s="3"/>
      <c r="D56" s="3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0"/>
      <c r="Z56" s="10"/>
    </row>
    <row r="57" spans="1:26" s="64" customFormat="1" x14ac:dyDescent="0.2"/>
    <row r="58" spans="1:26" s="64" customFormat="1" x14ac:dyDescent="0.2">
      <c r="D58" s="76"/>
      <c r="E58" s="2"/>
    </row>
    <row r="59" spans="1:26" s="64" customFormat="1" x14ac:dyDescent="0.2"/>
  </sheetData>
  <mergeCells count="9">
    <mergeCell ref="A42:Q42"/>
    <mergeCell ref="A48:C48"/>
    <mergeCell ref="A49:C49"/>
    <mergeCell ref="A1:Z1"/>
    <mergeCell ref="A3:Q3"/>
    <mergeCell ref="A10:Q10"/>
    <mergeCell ref="A11:Q11"/>
    <mergeCell ref="A23:Q23"/>
    <mergeCell ref="A24:Q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CSKN FOKSZ LEV.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The_Reaper_CooL</cp:lastModifiedBy>
  <cp:lastPrinted>2014-07-03T07:14:11Z</cp:lastPrinted>
  <dcterms:created xsi:type="dcterms:W3CDTF">2001-10-21T10:29:43Z</dcterms:created>
  <dcterms:modified xsi:type="dcterms:W3CDTF">2015-05-13T15:59:00Z</dcterms:modified>
</cp:coreProperties>
</file>